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hase 1 bid form" sheetId="1" state="visible" r:id="rId1"/>
    <sheet name="Phase 2 kitchen (separate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595959"/>
      <sz val="9"/>
    </font>
    <font>
      <name val="Arial"/>
      <b val="1"/>
      <sz val="10"/>
    </font>
    <font>
      <name val="Arial"/>
      <sz val="10"/>
    </font>
    <font>
      <name val="Arial"/>
      <color rgb="000000FF"/>
      <sz val="10"/>
    </font>
  </fonts>
  <fills count="6">
    <fill>
      <patternFill/>
    </fill>
    <fill>
      <patternFill patternType="gray125"/>
    </fill>
    <fill>
      <patternFill patternType="solid">
        <fgColor rgb="00FFFF99"/>
      </patternFill>
    </fill>
    <fill>
      <patternFill patternType="solid">
        <fgColor rgb="00D9D9D9"/>
      </patternFill>
    </fill>
    <fill>
      <patternFill patternType="solid">
        <fgColor rgb="00EFEFEF"/>
      </patternFill>
    </fill>
    <fill>
      <patternFill patternType="solid">
        <fgColor rgb="00E2EFDA"/>
      </patternFill>
    </fill>
  </fills>
  <borders count="6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/>
      <top style="thin">
        <color rgb="00BFBFBF"/>
      </top>
      <bottom style="thin">
        <color rgb="00BFBFBF"/>
      </bottom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0" fillId="2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3" fillId="3" borderId="1" applyAlignment="1" pivotButton="0" quotePrefix="0" xfId="0">
      <alignment vertical="top" wrapText="1"/>
    </xf>
    <xf numFmtId="0" fontId="3" fillId="4" borderId="0" pivotButton="0" quotePrefix="0" xfId="0"/>
    <xf numFmtId="0" fontId="0" fillId="4" borderId="0" pivotButton="0" quotePrefix="0" xfId="0"/>
    <xf numFmtId="0" fontId="4" fillId="0" borderId="1" applyAlignment="1" pivotButton="0" quotePrefix="0" xfId="0">
      <alignment vertical="top"/>
    </xf>
    <xf numFmtId="0" fontId="4" fillId="0" borderId="1" applyAlignment="1" pivotButton="0" quotePrefix="0" xfId="0">
      <alignment vertical="top" wrapText="1"/>
    </xf>
    <xf numFmtId="0" fontId="5" fillId="2" borderId="1" applyAlignment="1" pivotButton="0" quotePrefix="0" xfId="0">
      <alignment horizontal="right" vertical="top"/>
    </xf>
    <xf numFmtId="164" fontId="5" fillId="2" borderId="1" pivotButton="0" quotePrefix="0" xfId="0"/>
    <xf numFmtId="164" fontId="4" fillId="0" borderId="1" pivotButton="0" quotePrefix="0" xfId="0"/>
    <xf numFmtId="0" fontId="5" fillId="2" borderId="1" applyAlignment="1" pivotButton="0" quotePrefix="0" xfId="0">
      <alignment vertical="top" wrapText="1"/>
    </xf>
    <xf numFmtId="0" fontId="0" fillId="5" borderId="0" pivotButton="0" quotePrefix="0" xfId="0"/>
    <xf numFmtId="0" fontId="3" fillId="5" borderId="0" pivotButton="0" quotePrefix="0" xfId="0"/>
    <xf numFmtId="164" fontId="3" fillId="5" borderId="0" pivotButton="0" quotePrefix="0" xfId="0"/>
    <xf numFmtId="16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22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7" customWidth="1" min="1" max="1"/>
    <col width="58" customWidth="1" min="2" max="2"/>
    <col width="11" customWidth="1" min="3" max="3"/>
    <col width="13" customWidth="1" min="4" max="4"/>
    <col width="46" customWidth="1" min="5" max="5"/>
    <col width="8" customWidth="1" min="6" max="6"/>
    <col width="13" customWidth="1" min="7" max="7"/>
    <col width="15" customWidth="1" min="8" max="8"/>
    <col width="44" customWidth="1" min="9" max="9"/>
  </cols>
  <sheetData>
    <row r="1">
      <c r="A1" s="1" t="inlineStr">
        <is>
          <t>Phase 1 bid form: whole-house remodel</t>
        </is>
      </c>
    </row>
    <row r="2">
      <c r="A2" s="2" t="inlineStr">
        <is>
          <t>4000 Chamisa Dr, Austin, TX 78730 · bid spec Rev H, 4 September 2026 · form generated 04 September 2026</t>
        </is>
      </c>
    </row>
    <row r="3" ht="30" customHeight="1">
      <c r="A3" s="3" t="inlineStr">
        <is>
          <t>Fill in the yellow cells: quantity, unit price and your notes. Extended price and totals calculate. Quantities the owners have stated are already entered; verify them. LS lines carry a quantity of 1. Alternates, options and unit add/deduct prices are priced but not summed into the totals.</t>
        </is>
      </c>
    </row>
    <row r="5">
      <c r="A5" s="4" t="inlineStr">
        <is>
          <t>Bidder</t>
        </is>
      </c>
      <c r="C5" s="5" t="n"/>
      <c r="D5" s="6" t="n"/>
      <c r="E5" s="7" t="n"/>
    </row>
    <row r="6">
      <c r="A6" s="4" t="inlineStr">
        <is>
          <t>Date</t>
        </is>
      </c>
      <c r="C6" s="5" t="n"/>
      <c r="D6" s="6" t="n"/>
      <c r="E6" s="7" t="n"/>
    </row>
    <row r="7">
      <c r="A7" s="4" t="inlineStr">
        <is>
          <t>Fee or markup, and what it applies to</t>
        </is>
      </c>
      <c r="C7" s="5" t="n"/>
      <c r="D7" s="6" t="n"/>
      <c r="E7" s="7" t="n"/>
    </row>
    <row r="8">
      <c r="A8" s="4" t="inlineStr">
        <is>
          <t>Proposed start date</t>
        </is>
      </c>
      <c r="C8" s="5" t="n"/>
      <c r="D8" s="6" t="n"/>
      <c r="E8" s="7" t="n"/>
    </row>
    <row r="9">
      <c r="A9" s="4" t="inlineStr">
        <is>
          <t>Expected duration</t>
        </is>
      </c>
      <c r="C9" s="5" t="n"/>
      <c r="D9" s="6" t="n"/>
      <c r="E9" s="7" t="n"/>
    </row>
    <row r="11">
      <c r="A11" s="8" t="inlineStr">
        <is>
          <t>Ref</t>
        </is>
      </c>
      <c r="B11" s="8" t="inlineStr">
        <is>
          <t>Line item</t>
        </is>
      </c>
      <c r="C11" s="8" t="inlineStr">
        <is>
          <t>Unit</t>
        </is>
      </c>
      <c r="D11" s="8" t="inlineStr">
        <is>
          <t>Type</t>
        </is>
      </c>
      <c r="E11" s="8" t="inlineStr">
        <is>
          <t>Owner notes</t>
        </is>
      </c>
      <c r="F11" s="8" t="inlineStr">
        <is>
          <t>Qty</t>
        </is>
      </c>
      <c r="G11" s="8" t="inlineStr">
        <is>
          <t>Unit price</t>
        </is>
      </c>
      <c r="H11" s="8" t="inlineStr">
        <is>
          <t>Extended price</t>
        </is>
      </c>
      <c r="I11" s="8" t="inlineStr">
        <is>
          <t>Bidder notes, inclusions, exclusions</t>
        </is>
      </c>
    </row>
    <row r="12">
      <c r="A12" s="9" t="inlineStr">
        <is>
          <t>General conditions</t>
        </is>
      </c>
      <c r="B12" s="10" t="n"/>
      <c r="C12" s="10" t="n"/>
      <c r="D12" s="10" t="n"/>
      <c r="E12" s="10" t="n"/>
      <c r="F12" s="10" t="n"/>
      <c r="G12" s="10" t="n"/>
      <c r="H12" s="10" t="n"/>
      <c r="I12" s="10" t="n"/>
    </row>
    <row r="13">
      <c r="A13" s="11" t="inlineStr">
        <is>
          <t>A.1</t>
        </is>
      </c>
      <c r="B13" s="12" t="inlineStr">
        <is>
          <t>Site protection: floors, stairs and surfaces to remain, dust partitions, HVAC register protection, both levels</t>
        </is>
      </c>
      <c r="C13" s="11" t="inlineStr">
        <is>
          <t>LS</t>
        </is>
      </c>
      <c r="D13" s="11" t="inlineStr">
        <is>
          <t>Base</t>
        </is>
      </c>
      <c r="E13" s="12" t="inlineStr"/>
      <c r="F13" s="13" t="n">
        <v>1</v>
      </c>
      <c r="G13" s="14" t="n"/>
      <c r="H13" s="15">
        <f>F13*G13</f>
        <v/>
      </c>
      <c r="I13" s="16" t="n"/>
    </row>
    <row r="14">
      <c r="A14" s="11" t="inlineStr">
        <is>
          <t>A.2</t>
        </is>
      </c>
      <c r="B14" s="12" t="inlineStr">
        <is>
          <t>Temporary facilities: portable toilet, temporary power and water as needed</t>
        </is>
      </c>
      <c r="C14" s="11" t="inlineStr">
        <is>
          <t>LS</t>
        </is>
      </c>
      <c r="D14" s="11" t="inlineStr">
        <is>
          <t>Base</t>
        </is>
      </c>
      <c r="E14" s="12" t="inlineStr"/>
      <c r="F14" s="13" t="n">
        <v>1</v>
      </c>
      <c r="G14" s="14" t="n"/>
      <c r="H14" s="15">
        <f>F14*G14</f>
        <v/>
      </c>
      <c r="I14" s="16" t="n"/>
    </row>
    <row r="15">
      <c r="A15" s="11" t="inlineStr">
        <is>
          <t>A.3</t>
        </is>
      </c>
      <c r="B15" s="12" t="inlineStr">
        <is>
          <t>Debris haul-off / dumpsters</t>
        </is>
      </c>
      <c r="C15" s="11" t="inlineStr">
        <is>
          <t>per pull</t>
        </is>
      </c>
      <c r="D15" s="11" t="inlineStr">
        <is>
          <t>Unit price</t>
        </is>
      </c>
      <c r="E15" s="12" t="inlineStr">
        <is>
          <t>State container size and the expected number of pulls. Billed at actual cost.</t>
        </is>
      </c>
      <c r="F15" s="13" t="n"/>
      <c r="G15" s="14" t="n"/>
      <c r="H15" s="15">
        <f>F15*G15</f>
        <v/>
      </c>
      <c r="I15" s="16" t="n"/>
    </row>
    <row r="16">
      <c r="A16" s="11" t="inlineStr">
        <is>
          <t>A.4</t>
        </is>
      </c>
      <c r="B16" s="12" t="inlineStr">
        <is>
          <t>Weekly clean and final clean</t>
        </is>
      </c>
      <c r="C16" s="11" t="inlineStr">
        <is>
          <t>LS</t>
        </is>
      </c>
      <c r="D16" s="11" t="inlineStr">
        <is>
          <t>Base</t>
        </is>
      </c>
      <c r="E16" s="12" t="inlineStr"/>
      <c r="F16" s="13" t="n">
        <v>1</v>
      </c>
      <c r="G16" s="14" t="n"/>
      <c r="H16" s="15">
        <f>F16*G16</f>
        <v/>
      </c>
      <c r="I16" s="16" t="n"/>
    </row>
    <row r="17">
      <c r="A17" s="11" t="inlineStr">
        <is>
          <t>A.5</t>
        </is>
      </c>
      <c r="B17" s="12" t="inlineStr">
        <is>
          <t>Supervision, project management, and overhead/fee</t>
        </is>
      </c>
      <c r="C17" s="11" t="inlineStr">
        <is>
          <t>LS or %</t>
        </is>
      </c>
      <c r="D17" s="11" t="inlineStr">
        <is>
          <t>Base</t>
        </is>
      </c>
      <c r="E17" s="12" t="inlineStr">
        <is>
          <t>State how the fee or markup is applied (to which lines, and whether to allowances and owner-supplied items).</t>
        </is>
      </c>
      <c r="F17" s="13" t="n"/>
      <c r="G17" s="14" t="n"/>
      <c r="H17" s="15">
        <f>F17*G17</f>
        <v/>
      </c>
      <c r="I17" s="16" t="n"/>
    </row>
    <row r="18">
      <c r="A18" s="17" t="n"/>
      <c r="B18" s="18" t="inlineStr">
        <is>
          <t>Subtotal, General conditions (Base, Allowance and Owner-supplied lines only)</t>
        </is>
      </c>
      <c r="C18" s="17" t="n"/>
      <c r="D18" s="17" t="n"/>
      <c r="E18" s="17" t="n"/>
      <c r="F18" s="17" t="n"/>
      <c r="G18" s="17" t="n"/>
      <c r="H18" s="19">
        <f>SUMIFS(H13:H17,D13:D17,"Base")+SUMIFS(H13:H17,D13:D17,"Allowance")+SUMIFS(H13:H17,D13:D17,"Owner-supplied")</f>
        <v/>
      </c>
      <c r="I18" s="17" t="n"/>
    </row>
    <row r="20">
      <c r="A20" s="9" t="inlineStr">
        <is>
          <t>Hardwood and carpet</t>
        </is>
      </c>
      <c r="B20" s="10" t="n"/>
      <c r="C20" s="10" t="n"/>
      <c r="D20" s="10" t="n"/>
      <c r="E20" s="10" t="n"/>
      <c r="F20" s="10" t="n"/>
      <c r="G20" s="10" t="n"/>
      <c r="H20" s="10" t="n"/>
      <c r="I20" s="10" t="n"/>
    </row>
    <row r="21">
      <c r="A21" s="11" t="inlineStr">
        <is>
          <t>1.1</t>
        </is>
      </c>
      <c r="B21" s="12" t="inlineStr">
        <is>
          <t>Demo existing hardwood and plywood underlayment down to the slab, first floor, including haul</t>
        </is>
      </c>
      <c r="C21" s="11" t="inlineStr">
        <is>
          <t>SF</t>
        </is>
      </c>
      <c r="D21" s="11" t="inlineStr">
        <is>
          <t>Base</t>
        </is>
      </c>
      <c r="E21" s="12" t="inlineStr">
        <is>
          <t>All first-floor wood rooms per Drawing 2 plus the downstairs bathroom. Kitchen included (Item 7). Laundry excluded.</t>
        </is>
      </c>
      <c r="F21" s="13" t="n"/>
      <c r="G21" s="14" t="n"/>
      <c r="H21" s="15">
        <f>F21*G21</f>
        <v/>
      </c>
      <c r="I21" s="16" t="n"/>
    </row>
    <row r="22">
      <c r="A22" s="11" t="inlineStr">
        <is>
          <t>1.2</t>
        </is>
      </c>
      <c r="B22" s="12" t="inlineStr">
        <is>
          <t>Demo existing carpet and pad, second floor, including haul</t>
        </is>
      </c>
      <c r="C22" s="11" t="inlineStr">
        <is>
          <t>SF</t>
        </is>
      </c>
      <c r="D22" s="11" t="inlineStr">
        <is>
          <t>Base</t>
        </is>
      </c>
      <c r="E22" s="12" t="inlineStr">
        <is>
          <t>Rooms per Drawing 4.</t>
        </is>
      </c>
      <c r="F22" s="13" t="n"/>
      <c r="G22" s="14" t="n"/>
      <c r="H22" s="15">
        <f>F22*G22</f>
        <v/>
      </c>
      <c r="I22" s="16" t="n"/>
    </row>
    <row r="23">
      <c r="A23" s="11" t="inlineStr">
        <is>
          <t>1.3</t>
        </is>
      </c>
      <c r="B23" s="12" t="inlineStr">
        <is>
          <t>Slab prep: scrape and clean, patch and level (cement patch), moisture test</t>
        </is>
      </c>
      <c r="C23" s="11" t="inlineStr">
        <is>
          <t>SF</t>
        </is>
      </c>
      <c r="D23" s="11" t="inlineStr">
        <is>
          <t>Base</t>
        </is>
      </c>
      <c r="E23" s="12" t="inlineStr">
        <is>
          <t>State the patch product and the quantity assumed; additional patching may be required once the slab is exposed.</t>
        </is>
      </c>
      <c r="F23" s="13" t="n"/>
      <c r="G23" s="14" t="n"/>
      <c r="H23" s="15">
        <f>F23*G23</f>
        <v/>
      </c>
      <c r="I23" s="16" t="n"/>
    </row>
    <row r="24">
      <c r="A24" s="11" t="inlineStr">
        <is>
          <t>1.4</t>
        </is>
      </c>
      <c r="B24" s="12" t="inlineStr">
        <is>
          <t>Engineered hardwood material: Opus Signature Series, 5/8" × 9½" plank</t>
        </is>
      </c>
      <c r="C24" s="11" t="inlineStr">
        <is>
          <t>SF</t>
        </is>
      </c>
      <c r="D24" s="11" t="inlineStr">
        <is>
          <t>Base</t>
        </is>
      </c>
      <c r="E24" s="12" t="inlineStr">
        <is>
          <t>State waste factor, trade price and freight separately. Color to be confirmed before order.</t>
        </is>
      </c>
      <c r="F24" s="13" t="n"/>
      <c r="G24" s="14" t="n"/>
      <c r="H24" s="15">
        <f>F24*G24</f>
        <v/>
      </c>
      <c r="I24" s="16" t="n"/>
    </row>
    <row r="25">
      <c r="A25" s="11" t="inlineStr">
        <is>
          <t>1.5</t>
        </is>
      </c>
      <c r="B25" s="12" t="inlineStr">
        <is>
          <t>Hardwood install, glue-down direct to slab, including premium urethane wide-plank adhesive</t>
        </is>
      </c>
      <c r="C25" s="11" t="inlineStr">
        <is>
          <t>SF</t>
        </is>
      </c>
      <c r="D25" s="11" t="inlineStr">
        <is>
          <t>Base</t>
        </is>
      </c>
      <c r="E25" s="12" t="inlineStr">
        <is>
          <t>Whole first floor including the kitchen; not the laundry.</t>
        </is>
      </c>
      <c r="F25" s="13" t="n"/>
      <c r="G25" s="14" t="n"/>
      <c r="H25" s="15">
        <f>F25*G25</f>
        <v/>
      </c>
      <c r="I25" s="16" t="n"/>
    </row>
    <row r="26">
      <c r="A26" s="11" t="inlineStr">
        <is>
          <t>1.6</t>
        </is>
      </c>
      <c r="B26" s="12" t="inlineStr">
        <is>
          <t>Height change at the lower finished floor: exterior door thresholds, transition to laundry tile, and any other transitions</t>
        </is>
      </c>
      <c r="C26" s="11" t="inlineStr">
        <is>
          <t>EA / LS</t>
        </is>
      </c>
      <c r="D26" s="11" t="inlineStr">
        <is>
          <t>Base</t>
        </is>
      </c>
      <c r="E26" s="12" t="inlineStr">
        <is>
          <t>List locations. Bottom stair riser is handled in 9.3.</t>
        </is>
      </c>
      <c r="F26" s="13" t="n"/>
      <c r="G26" s="14" t="n"/>
      <c r="H26" s="15">
        <f>F26*G26</f>
        <v/>
      </c>
      <c r="I26" s="16" t="n"/>
    </row>
    <row r="27">
      <c r="A27" s="11" t="inlineStr">
        <is>
          <t>1.7</t>
        </is>
      </c>
      <c r="B27" s="12" t="inlineStr">
        <is>
          <t>Carpet material: Karastan, Tower View, color Atrium</t>
        </is>
      </c>
      <c r="C27" s="11" t="inlineStr">
        <is>
          <t>SY</t>
        </is>
      </c>
      <c r="D27" s="11" t="inlineStr">
        <is>
          <t>Base</t>
        </is>
      </c>
      <c r="E27" s="12" t="inlineStr">
        <is>
          <t>State waste factor and freight. Product to be confirmed before order.</t>
        </is>
      </c>
      <c r="F27" s="13" t="n"/>
      <c r="G27" s="14" t="n"/>
      <c r="H27" s="15">
        <f>F27*G27</f>
        <v/>
      </c>
      <c r="I27" s="16" t="n"/>
    </row>
    <row r="28">
      <c r="A28" s="11" t="inlineStr">
        <is>
          <t>1.8</t>
        </is>
      </c>
      <c r="B28" s="12" t="inlineStr">
        <is>
          <t>Carpet pad and install, second floor bedrooms, closets and hallway</t>
        </is>
      </c>
      <c r="C28" s="11" t="inlineStr">
        <is>
          <t>SF</t>
        </is>
      </c>
      <c r="D28" s="11" t="inlineStr">
        <is>
          <t>Base</t>
        </is>
      </c>
      <c r="E28" s="12" t="inlineStr">
        <is>
          <t>Specify the pad priced. Tack strip, seams, trim.</t>
        </is>
      </c>
      <c r="F28" s="13" t="n"/>
      <c r="G28" s="14" t="n"/>
      <c r="H28" s="15">
        <f>F28*G28</f>
        <v/>
      </c>
      <c r="I28" s="16" t="n"/>
    </row>
    <row r="29">
      <c r="A29" s="17" t="n"/>
      <c r="B29" s="18" t="inlineStr">
        <is>
          <t>Subtotal, Hardwood and carpet (Base, Allowance and Owner-supplied lines only)</t>
        </is>
      </c>
      <c r="C29" s="17" t="n"/>
      <c r="D29" s="17" t="n"/>
      <c r="E29" s="17" t="n"/>
      <c r="F29" s="17" t="n"/>
      <c r="G29" s="17" t="n"/>
      <c r="H29" s="19">
        <f>SUMIFS(H21:H28,D21:D28,"Base")+SUMIFS(H21:H28,D21:D28,"Allowance")+SUMIFS(H21:H28,D21:D28,"Owner-supplied")</f>
        <v/>
      </c>
      <c r="I29" s="17" t="n"/>
    </row>
    <row r="31">
      <c r="A31" s="9" t="inlineStr">
        <is>
          <t>Lighting</t>
        </is>
      </c>
      <c r="B31" s="10" t="n"/>
      <c r="C31" s="10" t="n"/>
      <c r="D31" s="10" t="n"/>
      <c r="E31" s="10" t="n"/>
      <c r="F31" s="10" t="n"/>
      <c r="G31" s="10" t="n"/>
      <c r="H31" s="10" t="n"/>
      <c r="I31" s="10" t="n"/>
    </row>
    <row r="32">
      <c r="A32" s="11" t="inlineStr">
        <is>
          <t>2.1</t>
        </is>
      </c>
      <c r="B32" s="12" t="inlineStr">
        <is>
          <t>Replace existing 6" recessed can, one-for-one, with new 6" LED can, 2700K, white trim (retrofit into existing housing or new housing as needed)</t>
        </is>
      </c>
      <c r="C32" s="11" t="inlineStr">
        <is>
          <t>EA</t>
        </is>
      </c>
      <c r="D32" s="11" t="inlineStr">
        <is>
          <t>Base</t>
        </is>
      </c>
      <c r="E32" s="12" t="inlineStr">
        <is>
          <t>Quantity 31, the owners' count (per room above); verify. State a unit add/deduct. State whether the existing housings are reused or replaced.</t>
        </is>
      </c>
      <c r="F32" s="13" t="n">
        <v>31</v>
      </c>
      <c r="G32" s="14" t="n"/>
      <c r="H32" s="15">
        <f>F32*G32</f>
        <v/>
      </c>
      <c r="I32" s="16" t="n"/>
    </row>
    <row r="33">
      <c r="A33" s="11" t="inlineStr">
        <is>
          <t>2.2</t>
        </is>
      </c>
      <c r="B33" s="12" t="inlineStr">
        <is>
          <t>New 6" LED recessed can at a new location, 2700K, white trim, wired to existing or new switching</t>
        </is>
      </c>
      <c r="C33" s="11" t="inlineStr">
        <is>
          <t>EA</t>
        </is>
      </c>
      <c r="D33" s="11" t="inlineStr">
        <is>
          <t>Base</t>
        </is>
      </c>
      <c r="E33" s="12" t="inlineStr">
        <is>
          <t>Quantity 4, front office (the minimum wanted). State a unit add for additional locations. The kitchen is Phase 2.</t>
        </is>
      </c>
      <c r="F33" s="13" t="n">
        <v>4</v>
      </c>
      <c r="G33" s="14" t="n"/>
      <c r="H33" s="15">
        <f>F33*G33</f>
        <v/>
      </c>
      <c r="I33" s="16" t="n"/>
    </row>
    <row r="34">
      <c r="A34" s="11" t="inlineStr">
        <is>
          <t>2.3</t>
        </is>
      </c>
      <c r="B34" s="12" t="inlineStr">
        <is>
          <t>Install owner-provided decorative fixtures: dining pendant, living room ceiling fixture replacing the fan</t>
        </is>
      </c>
      <c r="C34" s="11" t="inlineStr">
        <is>
          <t>EA</t>
        </is>
      </c>
      <c r="D34" s="11" t="inlineStr">
        <is>
          <t>Base</t>
        </is>
      </c>
      <c r="E34" s="12" t="inlineStr">
        <is>
          <t>Connect to existing switching.</t>
        </is>
      </c>
      <c r="F34" s="13" t="n"/>
      <c r="G34" s="14" t="n"/>
      <c r="H34" s="15">
        <f>F34*G34</f>
        <v/>
      </c>
      <c r="I34" s="16" t="n"/>
    </row>
    <row r="35">
      <c r="A35" s="11" t="inlineStr">
        <is>
          <t>2.4</t>
        </is>
      </c>
      <c r="B35" s="12" t="inlineStr">
        <is>
          <t>Install owner-provided entry pendant at 20'-7" ceiling, including lift</t>
        </is>
      </c>
      <c r="C35" s="11" t="inlineStr">
        <is>
          <t>EA</t>
        </is>
      </c>
      <c r="D35" s="11" t="inlineStr">
        <is>
          <t>Base</t>
        </is>
      </c>
      <c r="E35" s="12" t="inlineStr"/>
      <c r="F35" s="13" t="n"/>
      <c r="G35" s="14" t="n"/>
      <c r="H35" s="15">
        <f>F35*G35</f>
        <v/>
      </c>
      <c r="I35" s="16" t="n"/>
    </row>
    <row r="36">
      <c r="A36" s="11" t="inlineStr">
        <is>
          <t>2.5</t>
        </is>
      </c>
      <c r="B36" s="12" t="inlineStr">
        <is>
          <t>Remove sconces, abandon j-box, patch: Entry (2), Second Floor Hallway (2)</t>
        </is>
      </c>
      <c r="C36" s="11" t="inlineStr">
        <is>
          <t>EA</t>
        </is>
      </c>
      <c r="D36" s="11" t="inlineStr">
        <is>
          <t>Base</t>
        </is>
      </c>
      <c r="E36" s="12" t="inlineStr"/>
      <c r="F36" s="13" t="n"/>
      <c r="G36" s="14" t="n"/>
      <c r="H36" s="15">
        <f>F36*G36</f>
        <v/>
      </c>
      <c r="I36" s="16" t="n"/>
    </row>
    <row r="37">
      <c r="A37" s="11" t="inlineStr">
        <is>
          <t>2.6</t>
        </is>
      </c>
      <c r="B37" s="12" t="inlineStr">
        <is>
          <t>Electrical general: new homeruns, circuits and panel work required by lighting and device changes</t>
        </is>
      </c>
      <c r="C37" s="11" t="inlineStr">
        <is>
          <t>LS</t>
        </is>
      </c>
      <c r="D37" s="11" t="inlineStr">
        <is>
          <t>Base</t>
        </is>
      </c>
      <c r="E37" s="12" t="inlineStr">
        <is>
          <t>Keep separate from the per-light prices.</t>
        </is>
      </c>
      <c r="F37" s="13" t="n">
        <v>1</v>
      </c>
      <c r="G37" s="14" t="n"/>
      <c r="H37" s="15">
        <f>F37*G37</f>
        <v/>
      </c>
      <c r="I37" s="16" t="n"/>
    </row>
    <row r="38">
      <c r="A38" s="17" t="n"/>
      <c r="B38" s="18" t="inlineStr">
        <is>
          <t>Subtotal, Lighting (Base, Allowance and Owner-supplied lines only)</t>
        </is>
      </c>
      <c r="C38" s="17" t="n"/>
      <c r="D38" s="17" t="n"/>
      <c r="E38" s="17" t="n"/>
      <c r="F38" s="17" t="n"/>
      <c r="G38" s="17" t="n"/>
      <c r="H38" s="19">
        <f>SUMIFS(H32:H37,D32:D37,"Base")+SUMIFS(H32:H37,D32:D37,"Allowance")+SUMIFS(H32:H37,D32:D37,"Owner-supplied")</f>
        <v/>
      </c>
      <c r="I38" s="17" t="n"/>
    </row>
    <row r="40">
      <c r="A40" s="9" t="inlineStr">
        <is>
          <t>Switches, outlets and covers</t>
        </is>
      </c>
      <c r="B40" s="10" t="n"/>
      <c r="C40" s="10" t="n"/>
      <c r="D40" s="10" t="n"/>
      <c r="E40" s="10" t="n"/>
      <c r="F40" s="10" t="n"/>
      <c r="G40" s="10" t="n"/>
      <c r="H40" s="10" t="n"/>
      <c r="I40" s="10" t="n"/>
    </row>
    <row r="41">
      <c r="A41" s="11" t="inlineStr">
        <is>
          <t>3.1</t>
        </is>
      </c>
      <c r="B41" s="12" t="inlineStr">
        <is>
          <t>New switches, dimmers, receptacles and plates throughout the Phase 1 rooms</t>
        </is>
      </c>
      <c r="C41" s="11" t="inlineStr">
        <is>
          <t>EA</t>
        </is>
      </c>
      <c r="D41" s="11" t="inlineStr">
        <is>
          <t>Base</t>
        </is>
      </c>
      <c r="E41" s="12" t="inlineStr">
        <is>
          <t>Count the devices at the walkthrough and state the quantity priced; state a unit add/deduct. Assume paddle-style devices and plates, Lutron or equal. Separate material and labor so that the selection can change.</t>
        </is>
      </c>
      <c r="F41" s="13" t="n"/>
      <c r="G41" s="14" t="n"/>
      <c r="H41" s="15">
        <f>F41*G41</f>
        <v/>
      </c>
      <c r="I41" s="16" t="n"/>
    </row>
    <row r="42">
      <c r="A42" s="11" t="inlineStr">
        <is>
          <t>3.2</t>
        </is>
      </c>
      <c r="B42" s="12" t="inlineStr">
        <is>
          <t>Remove dead or unconnected dimmers/switches, remove box, patch</t>
        </is>
      </c>
      <c r="C42" s="11" t="inlineStr">
        <is>
          <t>EA</t>
        </is>
      </c>
      <c r="D42" s="11" t="inlineStr">
        <is>
          <t>Base</t>
        </is>
      </c>
      <c r="E42" s="12" t="inlineStr">
        <is>
          <t>Confirm with the owners before removing any device that controls a load.</t>
        </is>
      </c>
      <c r="F42" s="13" t="n"/>
      <c r="G42" s="14" t="n"/>
      <c r="H42" s="15">
        <f>F42*G42</f>
        <v/>
      </c>
      <c r="I42" s="16" t="n"/>
    </row>
    <row r="43">
      <c r="A43" s="17" t="n"/>
      <c r="B43" s="18" t="inlineStr">
        <is>
          <t>Subtotal, Switches, outlets and covers (Base, Allowance and Owner-supplied lines only)</t>
        </is>
      </c>
      <c r="C43" s="17" t="n"/>
      <c r="D43" s="17" t="n"/>
      <c r="E43" s="17" t="n"/>
      <c r="F43" s="17" t="n"/>
      <c r="G43" s="17" t="n"/>
      <c r="H43" s="19">
        <f>SUMIFS(H41:H42,D41:D42,"Base")+SUMIFS(H41:H42,D41:D42,"Allowance")+SUMIFS(H41:H42,D41:D42,"Owner-supplied")</f>
        <v/>
      </c>
      <c r="I43" s="17" t="n"/>
    </row>
    <row r="45">
      <c r="A45" s="9" t="inlineStr">
        <is>
          <t>Trim, casings, crown</t>
        </is>
      </c>
      <c r="B45" s="10" t="n"/>
      <c r="C45" s="10" t="n"/>
      <c r="D45" s="10" t="n"/>
      <c r="E45" s="10" t="n"/>
      <c r="F45" s="10" t="n"/>
      <c r="G45" s="10" t="n"/>
      <c r="H45" s="10" t="n"/>
      <c r="I45" s="10" t="n"/>
    </row>
    <row r="46">
      <c r="A46" s="11" t="inlineStr">
        <is>
          <t>4.1</t>
        </is>
      </c>
      <c r="B46" s="12" t="inlineStr">
        <is>
          <t>Demo all baseboards, door casings, trim and interior doors, both levels (kitchen trim goes with the kitchen demo)</t>
        </is>
      </c>
      <c r="C46" s="11" t="inlineStr">
        <is>
          <t>LS</t>
        </is>
      </c>
      <c r="D46" s="11" t="inlineStr">
        <is>
          <t>Base</t>
        </is>
      </c>
      <c r="E46" s="12" t="inlineStr"/>
      <c r="F46" s="13" t="n">
        <v>1</v>
      </c>
      <c r="G46" s="14" t="n"/>
      <c r="H46" s="15">
        <f>F46*G46</f>
        <v/>
      </c>
      <c r="I46" s="16" t="n"/>
    </row>
    <row r="47">
      <c r="A47" s="11" t="inlineStr">
        <is>
          <t>4.2</t>
        </is>
      </c>
      <c r="B47" s="12" t="inlineStr">
        <is>
          <t>Baseboard: 6" paint grade with routed top edge, both levels</t>
        </is>
      </c>
      <c r="C47" s="11" t="inlineStr">
        <is>
          <t>LF</t>
        </is>
      </c>
      <c r="D47" s="11" t="inlineStr">
        <is>
          <t>Base</t>
        </is>
      </c>
      <c r="E47" s="12" t="inlineStr">
        <is>
          <t>State the linear footage. Not in the kitchen in Phase 1.</t>
        </is>
      </c>
      <c r="F47" s="13" t="n"/>
      <c r="G47" s="14" t="n"/>
      <c r="H47" s="15">
        <f>F47*G47</f>
        <v/>
      </c>
      <c r="I47" s="16" t="n"/>
    </row>
    <row r="48">
      <c r="A48" s="11" t="inlineStr">
        <is>
          <t>4.3</t>
        </is>
      </c>
      <c r="B48" s="12" t="inlineStr">
        <is>
          <t>Interior doors: flat panel paint grade slab, jamb, ½" applied moulding 6" inset with mitered corners, hang and adjust</t>
        </is>
      </c>
      <c r="C48" s="11" t="inlineStr">
        <is>
          <t>EA</t>
        </is>
      </c>
      <c r="D48" s="11" t="inlineStr">
        <is>
          <t>Base</t>
        </is>
      </c>
      <c r="E48" s="12" t="inlineStr">
        <is>
          <t>14 (per room above).</t>
        </is>
      </c>
      <c r="F48" s="13" t="n">
        <v>14</v>
      </c>
      <c r="G48" s="14" t="n"/>
      <c r="H48" s="15">
        <f>F48*G48</f>
        <v/>
      </c>
      <c r="I48" s="16" t="n"/>
    </row>
    <row r="49">
      <c r="A49" s="11" t="inlineStr">
        <is>
          <t>4.4</t>
        </is>
      </c>
      <c r="B49" s="12" t="inlineStr">
        <is>
          <t>Door casing: 4" × 1" flat stock, paint grade, both sides</t>
        </is>
      </c>
      <c r="C49" s="11" t="inlineStr">
        <is>
          <t>per door</t>
        </is>
      </c>
      <c r="D49" s="11" t="inlineStr">
        <is>
          <t>Base</t>
        </is>
      </c>
      <c r="E49" s="12" t="inlineStr"/>
      <c r="F49" s="13" t="n"/>
      <c r="G49" s="14" t="n"/>
      <c r="H49" s="15">
        <f>F49*G49</f>
        <v/>
      </c>
      <c r="I49" s="16" t="n"/>
    </row>
    <row r="50">
      <c r="A50" s="11" t="inlineStr">
        <is>
          <t>4.5</t>
        </is>
      </c>
      <c r="B50" s="12" t="inlineStr">
        <is>
          <t>Door hardware install (owner-provided)</t>
        </is>
      </c>
      <c r="C50" s="11" t="inlineStr">
        <is>
          <t>EA</t>
        </is>
      </c>
      <c r="D50" s="11" t="inlineStr">
        <is>
          <t>Base</t>
        </is>
      </c>
      <c r="E50" s="12" t="inlineStr">
        <is>
          <t>Bore, set, adjust.</t>
        </is>
      </c>
      <c r="F50" s="13" t="n"/>
      <c r="G50" s="14" t="n"/>
      <c r="H50" s="15">
        <f>F50*G50</f>
        <v/>
      </c>
      <c r="I50" s="16" t="n"/>
    </row>
    <row r="51">
      <c r="A51" s="11" t="inlineStr">
        <is>
          <t>4.6</t>
        </is>
      </c>
      <c r="B51" s="12" t="inlineStr">
        <is>
          <t>Casing at cased openings, new profile to match door casings</t>
        </is>
      </c>
      <c r="C51" s="11" t="inlineStr">
        <is>
          <t>EA opening</t>
        </is>
      </c>
      <c r="D51" s="11" t="inlineStr">
        <is>
          <t>Base</t>
        </is>
      </c>
      <c r="E51" s="12" t="inlineStr">
        <is>
          <t>List openings.</t>
        </is>
      </c>
      <c r="F51" s="13" t="n"/>
      <c r="G51" s="14" t="n"/>
      <c r="H51" s="15">
        <f>F51*G51</f>
        <v/>
      </c>
      <c r="I51" s="16" t="n"/>
    </row>
    <row r="52">
      <c r="A52" s="11" t="inlineStr">
        <is>
          <t>4.7</t>
        </is>
      </c>
      <c r="B52" s="12" t="inlineStr">
        <is>
          <t>Window openings: remove existing casings, stools and aprons; drywall returns on all four sides at every new window (Item 13) in the Phase 1 rooms, built after the windows are installed</t>
        </is>
      </c>
      <c r="C52" s="11" t="inlineStr">
        <is>
          <t>EA window</t>
        </is>
      </c>
      <c r="D52" s="11" t="inlineStr">
        <is>
          <t>Base</t>
        </is>
      </c>
      <c r="E52" s="12" t="inlineStr">
        <is>
          <t>State the window count.</t>
        </is>
      </c>
      <c r="F52" s="13" t="n"/>
      <c r="G52" s="14" t="n"/>
      <c r="H52" s="15">
        <f>F52*G52</f>
        <v/>
      </c>
      <c r="I52" s="16" t="n"/>
    </row>
    <row r="53">
      <c r="A53" s="11" t="inlineStr">
        <is>
          <t>4.8</t>
        </is>
      </c>
      <c r="B53" s="12" t="inlineStr">
        <is>
          <t>ALTERNATE A: keep existing crown: protect, repair, caulk and paint</t>
        </is>
      </c>
      <c r="C53" s="11" t="inlineStr">
        <is>
          <t>LS</t>
        </is>
      </c>
      <c r="D53" s="11" t="inlineStr">
        <is>
          <t>Alternate</t>
        </is>
      </c>
      <c r="E53" s="12" t="inlineStr">
        <is>
          <t>State whether the drywall approach (Item 5) requires its removal.</t>
        </is>
      </c>
      <c r="F53" s="13" t="n">
        <v>1</v>
      </c>
      <c r="G53" s="14" t="n"/>
      <c r="H53" s="15">
        <f>F53*G53</f>
        <v/>
      </c>
      <c r="I53" s="16" t="n"/>
    </row>
    <row r="54">
      <c r="A54" s="11" t="inlineStr">
        <is>
          <t>4.9</t>
        </is>
      </c>
      <c r="B54" s="12" t="inlineStr">
        <is>
          <t>ALTERNATE B: remove all crown, patch and finish walls and ceilings</t>
        </is>
      </c>
      <c r="C54" s="11" t="inlineStr">
        <is>
          <t>LS</t>
        </is>
      </c>
      <c r="D54" s="11" t="inlineStr">
        <is>
          <t>Alternate</t>
        </is>
      </c>
      <c r="E54" s="12" t="inlineStr"/>
      <c r="F54" s="13" t="n">
        <v>1</v>
      </c>
      <c r="G54" s="14" t="n"/>
      <c r="H54" s="15">
        <f>F54*G54</f>
        <v/>
      </c>
      <c r="I54" s="16" t="n"/>
    </row>
    <row r="55">
      <c r="A55" s="11" t="inlineStr">
        <is>
          <t>4.10</t>
        </is>
      </c>
      <c r="B55" s="12" t="inlineStr">
        <is>
          <t>Entry crown: replace with a profile matching the rest of the house, including lift (if crown is kept)</t>
        </is>
      </c>
      <c r="C55" s="11" t="inlineStr">
        <is>
          <t>LF</t>
        </is>
      </c>
      <c r="D55" s="11" t="inlineStr">
        <is>
          <t>Base</t>
        </is>
      </c>
      <c r="E55" s="12" t="inlineStr"/>
      <c r="F55" s="13" t="n"/>
      <c r="G55" s="14" t="n"/>
      <c r="H55" s="15">
        <f>F55*G55</f>
        <v/>
      </c>
      <c r="I55" s="16" t="n"/>
    </row>
    <row r="56">
      <c r="A56" s="11" t="inlineStr">
        <is>
          <t>4.11</t>
        </is>
      </c>
      <c r="B56" s="12" t="inlineStr">
        <is>
          <t>Front office crown: replace to match the rest of the house</t>
        </is>
      </c>
      <c r="C56" s="11" t="inlineStr">
        <is>
          <t>LF</t>
        </is>
      </c>
      <c r="D56" s="11" t="inlineStr">
        <is>
          <t>Alternate</t>
        </is>
      </c>
      <c r="E56" s="12" t="inlineStr">
        <is>
          <t>Price both 4.11 and 4.12; selection on cost.</t>
        </is>
      </c>
      <c r="F56" s="13" t="n"/>
      <c r="G56" s="14" t="n"/>
      <c r="H56" s="15">
        <f>F56*G56</f>
        <v/>
      </c>
      <c r="I56" s="16" t="n"/>
    </row>
    <row r="57">
      <c r="A57" s="11" t="inlineStr">
        <is>
          <t>4.12</t>
        </is>
      </c>
      <c r="B57" s="12" t="inlineStr">
        <is>
          <t>Front office crown: prime and paint the existing dark wood crown in place</t>
        </is>
      </c>
      <c r="C57" s="11" t="inlineStr">
        <is>
          <t>LS</t>
        </is>
      </c>
      <c r="D57" s="11" t="inlineStr">
        <is>
          <t>Alternate</t>
        </is>
      </c>
      <c r="E57" s="12" t="inlineStr"/>
      <c r="F57" s="13" t="n">
        <v>1</v>
      </c>
      <c r="G57" s="14" t="n"/>
      <c r="H57" s="15">
        <f>F57*G57</f>
        <v/>
      </c>
      <c r="I57" s="16" t="n"/>
    </row>
    <row r="58">
      <c r="A58" s="11" t="inlineStr">
        <is>
          <t>4.13</t>
        </is>
      </c>
      <c r="B58" s="12" t="inlineStr">
        <is>
          <t>Paint all trim, doors, casings and base: SW Shoji White 7042, semi-gloss, zero/low VOC</t>
        </is>
      </c>
      <c r="C58" s="11" t="inlineStr">
        <is>
          <t>LS</t>
        </is>
      </c>
      <c r="D58" s="11" t="inlineStr">
        <is>
          <t>Base</t>
        </is>
      </c>
      <c r="E58" s="12" t="inlineStr"/>
      <c r="F58" s="13" t="n">
        <v>1</v>
      </c>
      <c r="G58" s="14" t="n"/>
      <c r="H58" s="15">
        <f>F58*G58</f>
        <v/>
      </c>
      <c r="I58" s="16" t="n"/>
    </row>
    <row r="59">
      <c r="A59" s="11" t="inlineStr">
        <is>
          <t>4.14</t>
        </is>
      </c>
      <c r="B59" s="12" t="inlineStr">
        <is>
          <t>Transom: remove the existing glass and install new glass; glass type TBD</t>
        </is>
      </c>
      <c r="C59" s="11" t="inlineStr">
        <is>
          <t>LS</t>
        </is>
      </c>
      <c r="D59" s="11" t="inlineStr">
        <is>
          <t>Base</t>
        </is>
      </c>
      <c r="E59" s="12" t="inlineStr">
        <is>
          <t>Price the labor now; the glass is priced when selected (question 4.3).</t>
        </is>
      </c>
      <c r="F59" s="13" t="n">
        <v>1</v>
      </c>
      <c r="G59" s="14" t="n"/>
      <c r="H59" s="15">
        <f>F59*G59</f>
        <v/>
      </c>
      <c r="I59" s="16" t="n"/>
    </row>
    <row r="60">
      <c r="A60" s="17" t="n"/>
      <c r="B60" s="18" t="inlineStr">
        <is>
          <t>Subtotal, Trim, casings, crown (Base, Allowance and Owner-supplied lines only)</t>
        </is>
      </c>
      <c r="C60" s="17" t="n"/>
      <c r="D60" s="17" t="n"/>
      <c r="E60" s="17" t="n"/>
      <c r="F60" s="17" t="n"/>
      <c r="G60" s="17" t="n"/>
      <c r="H60" s="19">
        <f>SUMIFS(H46:H59,D46:D59,"Base")+SUMIFS(H46:H59,D46:D59,"Allowance")+SUMIFS(H46:H59,D46:D59,"Owner-supplied")</f>
        <v/>
      </c>
      <c r="I60" s="17" t="n"/>
    </row>
    <row r="62">
      <c r="A62" s="9" t="inlineStr">
        <is>
          <t>Walls, ceilings and paint</t>
        </is>
      </c>
      <c r="B62" s="10" t="n"/>
      <c r="C62" s="10" t="n"/>
      <c r="D62" s="10" t="n"/>
      <c r="E62" s="10" t="n"/>
      <c r="F62" s="10" t="n"/>
      <c r="G62" s="10" t="n"/>
      <c r="H62" s="10" t="n"/>
      <c r="I62" s="10" t="n"/>
    </row>
    <row r="63">
      <c r="A63" s="11" t="inlineStr">
        <is>
          <t>5.1</t>
        </is>
      </c>
      <c r="B63" s="12" t="inlineStr">
        <is>
          <t>Level 3 refinish, downstairs and entry: tape and float, new light texture, walls and ceilings</t>
        </is>
      </c>
      <c r="C63" s="11" t="inlineStr">
        <is>
          <t>SF</t>
        </is>
      </c>
      <c r="D63" s="11" t="inlineStr">
        <is>
          <t>Option</t>
        </is>
      </c>
      <c r="E63" s="12" t="inlineStr">
        <is>
          <t>State the square footage and the texture proposed. Include the 20'-7" entry.</t>
        </is>
      </c>
      <c r="F63" s="13" t="n"/>
      <c r="G63" s="14" t="n"/>
      <c r="H63" s="15">
        <f>F63*G63</f>
        <v/>
      </c>
      <c r="I63" s="16" t="n"/>
    </row>
    <row r="64">
      <c r="A64" s="11" t="inlineStr">
        <is>
          <t>5.2</t>
        </is>
      </c>
      <c r="B64" s="12" t="inlineStr">
        <is>
          <t>Level 4 refinish, downstairs and entry: tape and float with a full third coat, no texture</t>
        </is>
      </c>
      <c r="C64" s="11" t="inlineStr">
        <is>
          <t>SF</t>
        </is>
      </c>
      <c r="D64" s="11" t="inlineStr">
        <is>
          <t>Option</t>
        </is>
      </c>
      <c r="E64" s="12" t="inlineStr">
        <is>
          <t>State the SF.</t>
        </is>
      </c>
      <c r="F64" s="13" t="n"/>
      <c r="G64" s="14" t="n"/>
      <c r="H64" s="15">
        <f>F64*G64</f>
        <v/>
      </c>
      <c r="I64" s="16" t="n"/>
    </row>
    <row r="65">
      <c r="A65" s="11" t="inlineStr">
        <is>
          <t>5.3</t>
        </is>
      </c>
      <c r="B65" s="12" t="inlineStr">
        <is>
          <t>Level 3 refinish, whole house</t>
        </is>
      </c>
      <c r="C65" s="11" t="inlineStr">
        <is>
          <t>SF</t>
        </is>
      </c>
      <c r="D65" s="11" t="inlineStr">
        <is>
          <t>Option</t>
        </is>
      </c>
      <c r="E65" s="12" t="inlineStr">
        <is>
          <t>Downstairs and entry plus the second floor; no pantry, mudroom or bathrooms.</t>
        </is>
      </c>
      <c r="F65" s="13" t="n"/>
      <c r="G65" s="14" t="n"/>
      <c r="H65" s="15">
        <f>F65*G65</f>
        <v/>
      </c>
      <c r="I65" s="16" t="n"/>
    </row>
    <row r="66">
      <c r="A66" s="11" t="inlineStr">
        <is>
          <t>5.4</t>
        </is>
      </c>
      <c r="B66" s="12" t="inlineStr">
        <is>
          <t>Level 4 refinish, whole house</t>
        </is>
      </c>
      <c r="C66" s="11" t="inlineStr">
        <is>
          <t>SF</t>
        </is>
      </c>
      <c r="D66" s="11" t="inlineStr">
        <is>
          <t>Option</t>
        </is>
      </c>
      <c r="E66" s="12" t="inlineStr"/>
      <c r="F66" s="13" t="n"/>
      <c r="G66" s="14" t="n"/>
      <c r="H66" s="15">
        <f>F66*G66</f>
        <v/>
      </c>
      <c r="I66" s="16" t="n"/>
    </row>
    <row r="67">
      <c r="A67" s="11" t="inlineStr">
        <is>
          <t>5.5</t>
        </is>
      </c>
      <c r="B67" s="12" t="inlineStr">
        <is>
          <t>Patch, float and finish at all demo locations (millwork, built-in chests, sconces, removed devices, security panel, vanity light relocation)</t>
        </is>
      </c>
      <c r="C67" s="11" t="inlineStr">
        <is>
          <t>LS</t>
        </is>
      </c>
      <c r="D67" s="11" t="inlineStr">
        <is>
          <t>Base</t>
        </is>
      </c>
      <c r="E67" s="12" t="inlineStr">
        <is>
          <t>Or state that it is included above.</t>
        </is>
      </c>
      <c r="F67" s="13" t="n">
        <v>1</v>
      </c>
      <c r="G67" s="14" t="n"/>
      <c r="H67" s="15">
        <f>F67*G67</f>
        <v/>
      </c>
      <c r="I67" s="16" t="n"/>
    </row>
    <row r="68">
      <c r="A68" s="11" t="inlineStr">
        <is>
          <t>5.6</t>
        </is>
      </c>
      <c r="B68" s="12" t="inlineStr">
        <is>
          <t>Paint walls throughout: BM White Dove OC-17, washable matte; satin in closets and laundry</t>
        </is>
      </c>
      <c r="C68" s="11" t="inlineStr">
        <is>
          <t>SF</t>
        </is>
      </c>
      <c r="D68" s="11" t="inlineStr">
        <is>
          <t>Base</t>
        </is>
      </c>
      <c r="E68" s="12" t="inlineStr">
        <is>
          <t>All Phase 1 rooms except bathrooms. State the product line. Primer included.</t>
        </is>
      </c>
      <c r="F68" s="13" t="n"/>
      <c r="G68" s="14" t="n"/>
      <c r="H68" s="15">
        <f>F68*G68</f>
        <v/>
      </c>
      <c r="I68" s="16" t="n"/>
    </row>
    <row r="69">
      <c r="A69" s="11" t="inlineStr">
        <is>
          <t>5.7</t>
        </is>
      </c>
      <c r="B69" s="12" t="inlineStr">
        <is>
          <t>Paint ceilings throughout: BM White Dove OC-17, flat</t>
        </is>
      </c>
      <c r="C69" s="11" t="inlineStr">
        <is>
          <t>SF</t>
        </is>
      </c>
      <c r="D69" s="11" t="inlineStr">
        <is>
          <t>Base</t>
        </is>
      </c>
      <c r="E69" s="12" t="inlineStr">
        <is>
          <t>Include the 20'-7" entry.</t>
        </is>
      </c>
      <c r="F69" s="13" t="n"/>
      <c r="G69" s="14" t="n"/>
      <c r="H69" s="15">
        <f>F69*G69</f>
        <v/>
      </c>
      <c r="I69" s="16" t="n"/>
    </row>
    <row r="70">
      <c r="A70" s="11" t="inlineStr">
        <is>
          <t>5.8</t>
        </is>
      </c>
      <c r="B70" s="12" t="inlineStr">
        <is>
          <t>Bathrooms: paint walls and ceilings, satin, no drywall work</t>
        </is>
      </c>
      <c r="C70" s="11" t="inlineStr">
        <is>
          <t>per bathroom</t>
        </is>
      </c>
      <c r="D70" s="11" t="inlineStr">
        <is>
          <t>Base</t>
        </is>
      </c>
      <c r="E70" s="12" t="inlineStr">
        <is>
          <t>Quantity 3: the downstairs bathroom, Bath Two and the primary bathroom (17'-8" vault). State a unit deduct per bathroom; any of these rooms may be removed from the scope.</t>
        </is>
      </c>
      <c r="F70" s="13" t="n">
        <v>3</v>
      </c>
      <c r="G70" s="14" t="n"/>
      <c r="H70" s="15">
        <f>F70*G70</f>
        <v/>
      </c>
      <c r="I70" s="16" t="n"/>
    </row>
    <row r="71">
      <c r="A71" s="17" t="n"/>
      <c r="B71" s="18" t="inlineStr">
        <is>
          <t>Subtotal, Walls, ceilings and paint (Base, Allowance and Owner-supplied lines only)</t>
        </is>
      </c>
      <c r="C71" s="17" t="n"/>
      <c r="D71" s="17" t="n"/>
      <c r="E71" s="17" t="n"/>
      <c r="F71" s="17" t="n"/>
      <c r="G71" s="17" t="n"/>
      <c r="H71" s="19">
        <f>SUMIFS(H63:H70,D63:D70,"Base")+SUMIFS(H63:H70,D63:D70,"Allowance")+SUMIFS(H63:H70,D63:D70,"Owner-supplied")</f>
        <v/>
      </c>
      <c r="I71" s="17" t="n"/>
    </row>
    <row r="73">
      <c r="A73" s="9" t="inlineStr">
        <is>
          <t>Living room fireplace</t>
        </is>
      </c>
      <c r="B73" s="10" t="n"/>
      <c r="C73" s="10" t="n"/>
      <c r="D73" s="10" t="n"/>
      <c r="E73" s="10" t="n"/>
      <c r="F73" s="10" t="n"/>
      <c r="G73" s="10" t="n"/>
      <c r="H73" s="10" t="n"/>
      <c r="I73" s="10" t="n"/>
    </row>
    <row r="74">
      <c r="A74" s="11" t="inlineStr">
        <is>
          <t>6.1</t>
        </is>
      </c>
      <c r="B74" s="12" t="inlineStr">
        <is>
          <t>Demo hearth, mantel and brick surround</t>
        </is>
      </c>
      <c r="C74" s="11" t="inlineStr">
        <is>
          <t>LS</t>
        </is>
      </c>
      <c r="D74" s="11" t="inlineStr">
        <is>
          <t>Base</t>
        </is>
      </c>
      <c r="E74" s="12" t="inlineStr"/>
      <c r="F74" s="13" t="n">
        <v>1</v>
      </c>
      <c r="G74" s="14" t="n"/>
      <c r="H74" s="15">
        <f>F74*G74</f>
        <v/>
      </c>
      <c r="I74" s="16" t="n"/>
    </row>
    <row r="75">
      <c r="A75" s="11" t="inlineStr">
        <is>
          <t>6.2</t>
        </is>
      </c>
      <c r="B75" s="12" t="inlineStr">
        <is>
          <t>New floor-to-ceiling surround per the reference photo</t>
        </is>
      </c>
      <c r="C75" s="11" t="inlineStr">
        <is>
          <t>Allowance</t>
        </is>
      </c>
      <c r="D75" s="11" t="inlineStr">
        <is>
          <t>Allowance</t>
        </is>
      </c>
      <c r="E75" s="12" t="inlineStr">
        <is>
          <t>$8,000 allowance. Details to follow.</t>
        </is>
      </c>
      <c r="F75" s="13" t="n"/>
      <c r="G75" s="14" t="n"/>
      <c r="H75" s="15">
        <f>F75*G75</f>
        <v/>
      </c>
      <c r="I75" s="16" t="n"/>
    </row>
    <row r="76">
      <c r="A76" s="17" t="n"/>
      <c r="B76" s="18" t="inlineStr">
        <is>
          <t>Subtotal, Living room fireplace (Base, Allowance and Owner-supplied lines only)</t>
        </is>
      </c>
      <c r="C76" s="17" t="n"/>
      <c r="D76" s="17" t="n"/>
      <c r="E76" s="17" t="n"/>
      <c r="F76" s="17" t="n"/>
      <c r="G76" s="17" t="n"/>
      <c r="H76" s="19">
        <f>SUMIFS(H74:H75,D74:D75,"Base")+SUMIFS(H74:H75,D74:D75,"Allowance")+SUMIFS(H74:H75,D74:D75,"Owner-supplied")</f>
        <v/>
      </c>
      <c r="I76" s="17" t="n"/>
    </row>
    <row r="78">
      <c r="A78" s="9" t="inlineStr">
        <is>
          <t>Kitchen, Phase 1 (demo only)</t>
        </is>
      </c>
      <c r="B78" s="10" t="n"/>
      <c r="C78" s="10" t="n"/>
      <c r="D78" s="10" t="n"/>
      <c r="E78" s="10" t="n"/>
      <c r="F78" s="10" t="n"/>
      <c r="G78" s="10" t="n"/>
      <c r="H78" s="10" t="n"/>
      <c r="I78" s="10" t="n"/>
    </row>
    <row r="79">
      <c r="A79" s="11" t="inlineStr">
        <is>
          <t>7.1</t>
        </is>
      </c>
      <c r="B79" s="12" t="inlineStr">
        <is>
          <t>Full kitchen demo: cabinetry, countertops, backsplash, island, plumbing fixtures, decorative lighting, trim; disconnect and remove appliances; haul</t>
        </is>
      </c>
      <c r="C79" s="11" t="inlineStr">
        <is>
          <t>LS</t>
        </is>
      </c>
      <c r="D79" s="11" t="inlineStr">
        <is>
          <t>Base</t>
        </is>
      </c>
      <c r="E79" s="12" t="inlineStr">
        <is>
          <t>The owners will identify which appliances are kept and set aside.</t>
        </is>
      </c>
      <c r="F79" s="13" t="n">
        <v>1</v>
      </c>
      <c r="G79" s="14" t="n"/>
      <c r="H79" s="15">
        <f>F79*G79</f>
        <v/>
      </c>
      <c r="I79" s="16" t="n"/>
    </row>
    <row r="80">
      <c r="A80" s="11" t="inlineStr">
        <is>
          <t>7.2</t>
        </is>
      </c>
      <c r="B80" s="12" t="inlineStr">
        <is>
          <t>Cap and make safe: plumbing, gas, island vent; electrical made safe</t>
        </is>
      </c>
      <c r="C80" s="11" t="inlineStr">
        <is>
          <t>LS</t>
        </is>
      </c>
      <c r="D80" s="11" t="inlineStr">
        <is>
          <t>Base</t>
        </is>
      </c>
      <c r="E80" s="12" t="inlineStr"/>
      <c r="F80" s="13" t="n">
        <v>1</v>
      </c>
      <c r="G80" s="14" t="n"/>
      <c r="H80" s="15">
        <f>F80*G80</f>
        <v/>
      </c>
      <c r="I80" s="16" t="n"/>
    </row>
    <row r="81">
      <c r="A81" s="11" t="inlineStr">
        <is>
          <t>7.3</t>
        </is>
      </c>
      <c r="B81" s="12" t="inlineStr">
        <is>
          <t>ALTERNATE: raise the head of the kitchen–dining opening to match the dining–entry opening height: header, dining-side drywall, casing, finish</t>
        </is>
      </c>
      <c r="C81" s="11" t="inlineStr">
        <is>
          <t>LS</t>
        </is>
      </c>
      <c r="D81" s="11" t="inlineStr">
        <is>
          <t>Alternate</t>
        </is>
      </c>
      <c r="E81" s="12" t="inlineStr">
        <is>
          <t>State whether the wall is load-bearing and the proposed approach if it is.</t>
        </is>
      </c>
      <c r="F81" s="13" t="n">
        <v>1</v>
      </c>
      <c r="G81" s="14" t="n"/>
      <c r="H81" s="15">
        <f>F81*G81</f>
        <v/>
      </c>
      <c r="I81" s="16" t="n"/>
    </row>
    <row r="82">
      <c r="A82" s="17" t="n"/>
      <c r="B82" s="18" t="inlineStr">
        <is>
          <t>Subtotal, Kitchen, Phase 1 (demo only) (Base, Allowance and Owner-supplied lines only)</t>
        </is>
      </c>
      <c r="C82" s="17" t="n"/>
      <c r="D82" s="17" t="n"/>
      <c r="E82" s="17" t="n"/>
      <c r="F82" s="17" t="n"/>
      <c r="G82" s="17" t="n"/>
      <c r="H82" s="19">
        <f>SUMIFS(H79:H81,D79:D81,"Base")+SUMIFS(H79:H81,D79:D81,"Allowance")+SUMIFS(H79:H81,D79:D81,"Owner-supplied")</f>
        <v/>
      </c>
      <c r="I82" s="17" t="n"/>
    </row>
    <row r="84">
      <c r="A84" s="9" t="inlineStr">
        <is>
          <t>Downstairs bathroom</t>
        </is>
      </c>
      <c r="B84" s="10" t="n"/>
      <c r="C84" s="10" t="n"/>
      <c r="D84" s="10" t="n"/>
      <c r="E84" s="10" t="n"/>
      <c r="F84" s="10" t="n"/>
      <c r="G84" s="10" t="n"/>
      <c r="H84" s="10" t="n"/>
      <c r="I84" s="10" t="n"/>
    </row>
    <row r="85">
      <c r="A85" s="11" t="inlineStr">
        <is>
          <t>8.1</t>
        </is>
      </c>
      <c r="B85" s="12" t="inlineStr">
        <is>
          <t>Downstairs bathroom flooring: existing floor out to the slab, toilet pulled and reset, slab prep, glue-down hardwood, transition at door</t>
        </is>
      </c>
      <c r="C85" s="11" t="inlineStr">
        <is>
          <t>LS</t>
        </is>
      </c>
      <c r="D85" s="11" t="inlineStr">
        <is>
          <t>Base</t>
        </is>
      </c>
      <c r="E85" s="12" t="inlineStr"/>
      <c r="F85" s="13" t="n">
        <v>1</v>
      </c>
      <c r="G85" s="14" t="n"/>
      <c r="H85" s="15">
        <f>F85*G85</f>
        <v/>
      </c>
      <c r="I85" s="16" t="n"/>
    </row>
    <row r="86">
      <c r="A86" s="11" t="inlineStr">
        <is>
          <t>8.2</t>
        </is>
      </c>
      <c r="B86" s="12" t="inlineStr">
        <is>
          <t>Relocate the vanity light j-box to center on the vanity; patch</t>
        </is>
      </c>
      <c r="C86" s="11" t="inlineStr">
        <is>
          <t>EA</t>
        </is>
      </c>
      <c r="D86" s="11" t="inlineStr">
        <is>
          <t>Base</t>
        </is>
      </c>
      <c r="E86" s="12" t="inlineStr"/>
      <c r="F86" s="13" t="n"/>
      <c r="G86" s="14" t="n"/>
      <c r="H86" s="15">
        <f>F86*G86</f>
        <v/>
      </c>
      <c r="I86" s="16" t="n"/>
    </row>
    <row r="87">
      <c r="A87" s="17" t="n"/>
      <c r="B87" s="18" t="inlineStr">
        <is>
          <t>Subtotal, Downstairs bathroom (Base, Allowance and Owner-supplied lines only)</t>
        </is>
      </c>
      <c r="C87" s="17" t="n"/>
      <c r="D87" s="17" t="n"/>
      <c r="E87" s="17" t="n"/>
      <c r="F87" s="17" t="n"/>
      <c r="G87" s="17" t="n"/>
      <c r="H87" s="19">
        <f>SUMIFS(H85:H86,D85:D86,"Base")+SUMIFS(H85:H86,D85:D86,"Allowance")+SUMIFS(H85:H86,D85:D86,"Owner-supplied")</f>
        <v/>
      </c>
      <c r="I87" s="17" t="n"/>
    </row>
    <row r="89">
      <c r="A89" s="9" t="inlineStr">
        <is>
          <t>Entry and staircase</t>
        </is>
      </c>
      <c r="B89" s="10" t="n"/>
      <c r="C89" s="10" t="n"/>
      <c r="D89" s="10" t="n"/>
      <c r="E89" s="10" t="n"/>
      <c r="F89" s="10" t="n"/>
      <c r="G89" s="10" t="n"/>
      <c r="H89" s="10" t="n"/>
      <c r="I89" s="10" t="n"/>
    </row>
    <row r="90">
      <c r="A90" s="11" t="inlineStr">
        <is>
          <t>9.1</t>
        </is>
      </c>
      <c r="B90" s="12" t="inlineStr">
        <is>
          <t>Demo stair treads, railing, balusters and newel posts; temporary safety rail during construction</t>
        </is>
      </c>
      <c r="C90" s="11" t="inlineStr">
        <is>
          <t>LS</t>
        </is>
      </c>
      <c r="D90" s="11" t="inlineStr">
        <is>
          <t>Base</t>
        </is>
      </c>
      <c r="E90" s="12" t="inlineStr"/>
      <c r="F90" s="13" t="n">
        <v>1</v>
      </c>
      <c r="G90" s="14" t="n"/>
      <c r="H90" s="15">
        <f>F90*G90</f>
        <v/>
      </c>
      <c r="I90" s="16" t="n"/>
    </row>
    <row r="91">
      <c r="A91" s="11" t="inlineStr">
        <is>
          <t>9.2</t>
        </is>
      </c>
      <c r="B91" s="12" t="inlineStr">
        <is>
          <t>Stair tread material: Opus tread or plank with matching stairnose</t>
        </is>
      </c>
      <c r="C91" s="11" t="inlineStr">
        <is>
          <t>EA</t>
        </is>
      </c>
      <c r="D91" s="11" t="inlineStr">
        <is>
          <t>Base</t>
        </is>
      </c>
      <c r="E91" s="12" t="inlineStr">
        <is>
          <t>16 treads assumed; field verify. State the proposed tread construction.</t>
        </is>
      </c>
      <c r="F91" s="13" t="n"/>
      <c r="G91" s="14" t="n"/>
      <c r="H91" s="15">
        <f>F91*G91</f>
        <v/>
      </c>
      <c r="I91" s="16" t="n"/>
    </row>
    <row r="92">
      <c r="A92" s="11" t="inlineStr">
        <is>
          <t>9.3</t>
        </is>
      </c>
      <c r="B92" s="12" t="inlineStr">
        <is>
          <t>Stair tread fabrication and install, including skirt and nosing detail and the bottom-riser adjustment for the lower first floor</t>
        </is>
      </c>
      <c r="C92" s="11" t="inlineStr">
        <is>
          <t>EA</t>
        </is>
      </c>
      <c r="D92" s="11" t="inlineStr">
        <is>
          <t>Base</t>
        </is>
      </c>
      <c r="E92" s="12" t="inlineStr">
        <is>
          <t>State how even riser heights will be maintained.</t>
        </is>
      </c>
      <c r="F92" s="13" t="n"/>
      <c r="G92" s="14" t="n"/>
      <c r="H92" s="15">
        <f>F92*G92</f>
        <v/>
      </c>
      <c r="I92" s="16" t="n"/>
    </row>
    <row r="93">
      <c r="A93" s="11" t="inlineStr">
        <is>
          <t>9.4</t>
        </is>
      </c>
      <c r="B93" s="12" t="inlineStr">
        <is>
          <t>Risers: prep and paint BM White Dove OC-17</t>
        </is>
      </c>
      <c r="C93" s="11" t="inlineStr">
        <is>
          <t>EA</t>
        </is>
      </c>
      <c r="D93" s="11" t="inlineStr">
        <is>
          <t>Base</t>
        </is>
      </c>
      <c r="E93" s="12" t="inlineStr">
        <is>
          <t>17 assumed; field verify.</t>
        </is>
      </c>
      <c r="F93" s="13" t="n"/>
      <c r="G93" s="14" t="n"/>
      <c r="H93" s="15">
        <f>F93*G93</f>
        <v/>
      </c>
      <c r="I93" s="16" t="n"/>
    </row>
    <row r="94">
      <c r="A94" s="11" t="inlineStr">
        <is>
          <t>9.5</t>
        </is>
      </c>
      <c r="B94" s="12" t="inlineStr">
        <is>
          <t>Handrail and newel posts: solid wood of the flooring species, stained and finished to match the floor; black metal balusters</t>
        </is>
      </c>
      <c r="C94" s="11" t="inlineStr">
        <is>
          <t>LF rail + EA newel</t>
        </is>
      </c>
      <c r="D94" s="11" t="inlineStr">
        <is>
          <t>Base</t>
        </is>
      </c>
      <c r="E94" s="12" t="inlineStr">
        <is>
          <t>Name the fabricator. Provide stain samples. Post design TBD.</t>
        </is>
      </c>
      <c r="F94" s="13" t="n"/>
      <c r="G94" s="14" t="n"/>
      <c r="H94" s="15">
        <f>F94*G94</f>
        <v/>
      </c>
      <c r="I94" s="16" t="n"/>
    </row>
    <row r="95">
      <c r="A95" s="11" t="inlineStr">
        <is>
          <t>9.6</t>
        </is>
      </c>
      <c r="B95" s="12" t="inlineStr">
        <is>
          <t>Remove abandoned security panel(s) and keypad, doorbell chime, and other abandoned wall devices; abandon wiring safely; patch</t>
        </is>
      </c>
      <c r="C95" s="11" t="inlineStr">
        <is>
          <t>LS</t>
        </is>
      </c>
      <c r="D95" s="11" t="inlineStr">
        <is>
          <t>Base</t>
        </is>
      </c>
      <c r="E95" s="12" t="inlineStr">
        <is>
          <t>Replacement chime TBD; may be priced as an optional add.</t>
        </is>
      </c>
      <c r="F95" s="13" t="n">
        <v>1</v>
      </c>
      <c r="G95" s="14" t="n"/>
      <c r="H95" s="15">
        <f>F95*G95</f>
        <v/>
      </c>
      <c r="I95" s="16" t="n"/>
    </row>
    <row r="96">
      <c r="A96" s="17" t="n"/>
      <c r="B96" s="18" t="inlineStr">
        <is>
          <t>Subtotal, Entry and staircase (Base, Allowance and Owner-supplied lines only)</t>
        </is>
      </c>
      <c r="C96" s="17" t="n"/>
      <c r="D96" s="17" t="n"/>
      <c r="E96" s="17" t="n"/>
      <c r="F96" s="17" t="n"/>
      <c r="G96" s="17" t="n"/>
      <c r="H96" s="19">
        <f>SUMIFS(H90:H95,D90:D95,"Base")+SUMIFS(H90:H95,D90:D95,"Allowance")+SUMIFS(H90:H95,D90:D95,"Owner-supplied")</f>
        <v/>
      </c>
      <c r="I96" s="17" t="n"/>
    </row>
    <row r="98">
      <c r="A98" s="9" t="inlineStr">
        <is>
          <t>Front office</t>
        </is>
      </c>
      <c r="B98" s="10" t="n"/>
      <c r="C98" s="10" t="n"/>
      <c r="D98" s="10" t="n"/>
      <c r="E98" s="10" t="n"/>
      <c r="F98" s="10" t="n"/>
      <c r="G98" s="10" t="n"/>
      <c r="H98" s="10" t="n"/>
      <c r="I98" s="10" t="n"/>
    </row>
    <row r="99">
      <c r="A99" s="11" t="inlineStr">
        <is>
          <t>10.1</t>
        </is>
      </c>
      <c r="B99" s="12" t="inlineStr">
        <is>
          <t>Demo all built-in cabinetry including the gun case; haul</t>
        </is>
      </c>
      <c r="C99" s="11" t="inlineStr">
        <is>
          <t>LS</t>
        </is>
      </c>
      <c r="D99" s="11" t="inlineStr">
        <is>
          <t>Base</t>
        </is>
      </c>
      <c r="E99" s="12" t="inlineStr"/>
      <c r="F99" s="13" t="n">
        <v>1</v>
      </c>
      <c r="G99" s="14" t="n"/>
      <c r="H99" s="15">
        <f>F99*G99</f>
        <v/>
      </c>
      <c r="I99" s="16" t="n"/>
    </row>
    <row r="100">
      <c r="A100" s="11" t="inlineStr">
        <is>
          <t>10.2</t>
        </is>
      </c>
      <c r="B100" s="12" t="inlineStr">
        <is>
          <t>Wall and floor repair at millwork demo</t>
        </is>
      </c>
      <c r="C100" s="11" t="inlineStr">
        <is>
          <t>LS</t>
        </is>
      </c>
      <c r="D100" s="11" t="inlineStr">
        <is>
          <t>Base</t>
        </is>
      </c>
      <c r="E100" s="12" t="inlineStr"/>
      <c r="F100" s="13" t="n">
        <v>1</v>
      </c>
      <c r="G100" s="14" t="n"/>
      <c r="H100" s="15">
        <f>F100*G100</f>
        <v/>
      </c>
      <c r="I100" s="16" t="n"/>
    </row>
    <row r="101">
      <c r="A101" s="11" t="inlineStr">
        <is>
          <t>10.3</t>
        </is>
      </c>
      <c r="B101" s="12" t="inlineStr">
        <is>
          <t>French doors ALTERNATE A: keep, prep and paint</t>
        </is>
      </c>
      <c r="C101" s="11" t="inlineStr">
        <is>
          <t>LS</t>
        </is>
      </c>
      <c r="D101" s="11" t="inlineStr">
        <is>
          <t>Alternate</t>
        </is>
      </c>
      <c r="E101" s="12" t="inlineStr"/>
      <c r="F101" s="13" t="n">
        <v>1</v>
      </c>
      <c r="G101" s="14" t="n"/>
      <c r="H101" s="15">
        <f>F101*G101</f>
        <v/>
      </c>
      <c r="I101" s="16" t="n"/>
    </row>
    <row r="102">
      <c r="A102" s="11" t="inlineStr">
        <is>
          <t>10.4</t>
        </is>
      </c>
      <c r="B102" s="12" t="inlineStr">
        <is>
          <t>French doors ALTERNATE B: replace with new doors to the door spec (flat panel, applied moulding), hang, install owner-provided hardware</t>
        </is>
      </c>
      <c r="C102" s="11" t="inlineStr">
        <is>
          <t>LS</t>
        </is>
      </c>
      <c r="D102" s="11" t="inlineStr">
        <is>
          <t>Alternate</t>
        </is>
      </c>
      <c r="E102" s="12" t="inlineStr"/>
      <c r="F102" s="13" t="n">
        <v>1</v>
      </c>
      <c r="G102" s="14" t="n"/>
      <c r="H102" s="15">
        <f>F102*G102</f>
        <v/>
      </c>
      <c r="I102" s="16" t="n"/>
    </row>
    <row r="103">
      <c r="A103" s="11" t="inlineStr">
        <is>
          <t>10.5</t>
        </is>
      </c>
      <c r="B103" s="12" t="inlineStr">
        <is>
          <t>French doors ALTERNATE C: remove doors and jamb, case the opening</t>
        </is>
      </c>
      <c r="C103" s="11" t="inlineStr">
        <is>
          <t>LS</t>
        </is>
      </c>
      <c r="D103" s="11" t="inlineStr">
        <is>
          <t>Alternate</t>
        </is>
      </c>
      <c r="E103" s="12" t="inlineStr"/>
      <c r="F103" s="13" t="n">
        <v>1</v>
      </c>
      <c r="G103" s="14" t="n"/>
      <c r="H103" s="15">
        <f>F103*G103</f>
        <v/>
      </c>
      <c r="I103" s="16" t="n"/>
    </row>
    <row r="104">
      <c r="A104" s="17" t="n"/>
      <c r="B104" s="18" t="inlineStr">
        <is>
          <t>Subtotal, Front office (Base, Allowance and Owner-supplied lines only)</t>
        </is>
      </c>
      <c r="C104" s="17" t="n"/>
      <c r="D104" s="17" t="n"/>
      <c r="E104" s="17" t="n"/>
      <c r="F104" s="17" t="n"/>
      <c r="G104" s="17" t="n"/>
      <c r="H104" s="19">
        <f>SUMIFS(H99:H103,D99:D103,"Base")+SUMIFS(H99:H103,D99:D103,"Allowance")+SUMIFS(H99:H103,D99:D103,"Owner-supplied")</f>
        <v/>
      </c>
      <c r="I104" s="17" t="n"/>
    </row>
    <row r="106">
      <c r="A106" s="9" t="inlineStr">
        <is>
          <t>Primary bedroom closets</t>
        </is>
      </c>
      <c r="B106" s="10" t="n"/>
      <c r="C106" s="10" t="n"/>
      <c r="D106" s="10" t="n"/>
      <c r="E106" s="10" t="n"/>
      <c r="F106" s="10" t="n"/>
      <c r="G106" s="10" t="n"/>
      <c r="H106" s="10" t="n"/>
      <c r="I106" s="10" t="n"/>
    </row>
    <row r="107">
      <c r="A107" s="11" t="inlineStr">
        <is>
          <t>11.1</t>
        </is>
      </c>
      <c r="B107" s="12" t="inlineStr">
        <is>
          <t>Demo built-in chests in both primary closets; haul</t>
        </is>
      </c>
      <c r="C107" s="11" t="inlineStr">
        <is>
          <t>LS</t>
        </is>
      </c>
      <c r="D107" s="11" t="inlineStr">
        <is>
          <t>Base</t>
        </is>
      </c>
      <c r="E107" s="12" t="inlineStr">
        <is>
          <t>Nothing goes back in their place.</t>
        </is>
      </c>
      <c r="F107" s="13" t="n">
        <v>1</v>
      </c>
      <c r="G107" s="14" t="n"/>
      <c r="H107" s="15">
        <f>F107*G107</f>
        <v/>
      </c>
      <c r="I107" s="16" t="n"/>
    </row>
    <row r="108">
      <c r="A108" s="11" t="inlineStr">
        <is>
          <t>11.2</t>
        </is>
      </c>
      <c r="B108" s="12" t="inlineStr">
        <is>
          <t>Patch and finish walls and floor at demo</t>
        </is>
      </c>
      <c r="C108" s="11" t="inlineStr">
        <is>
          <t>LS</t>
        </is>
      </c>
      <c r="D108" s="11" t="inlineStr">
        <is>
          <t>Base</t>
        </is>
      </c>
      <c r="E108" s="12" t="inlineStr"/>
      <c r="F108" s="13" t="n">
        <v>1</v>
      </c>
      <c r="G108" s="14" t="n"/>
      <c r="H108" s="15">
        <f>F108*G108</f>
        <v/>
      </c>
      <c r="I108" s="16" t="n"/>
    </row>
    <row r="109">
      <c r="A109" s="17" t="n"/>
      <c r="B109" s="18" t="inlineStr">
        <is>
          <t>Subtotal, Primary bedroom closets (Base, Allowance and Owner-supplied lines only)</t>
        </is>
      </c>
      <c r="C109" s="17" t="n"/>
      <c r="D109" s="17" t="n"/>
      <c r="E109" s="17" t="n"/>
      <c r="F109" s="17" t="n"/>
      <c r="G109" s="17" t="n"/>
      <c r="H109" s="19">
        <f>SUMIFS(H107:H108,D107:D108,"Base")+SUMIFS(H107:H108,D107:D108,"Allowance")+SUMIFS(H107:H108,D107:D108,"Owner-supplied")</f>
        <v/>
      </c>
      <c r="I109" s="17" t="n"/>
    </row>
    <row r="111">
      <c r="A111" s="9" t="inlineStr">
        <is>
          <t>Primary bathroom, new tub</t>
        </is>
      </c>
      <c r="B111" s="10" t="n"/>
      <c r="C111" s="10" t="n"/>
      <c r="D111" s="10" t="n"/>
      <c r="E111" s="10" t="n"/>
      <c r="F111" s="10" t="n"/>
      <c r="G111" s="10" t="n"/>
      <c r="H111" s="10" t="n"/>
      <c r="I111" s="10" t="n"/>
    </row>
    <row r="112">
      <c r="A112" s="11" t="inlineStr">
        <is>
          <t>12.1</t>
        </is>
      </c>
      <c r="B112" s="12" t="inlineStr">
        <is>
          <t>Free-standing tub and filler: new supply and drain to the tub location, rough-in, set and finish (owner-provided tub and filler, $5,000 allowance)</t>
        </is>
      </c>
      <c r="C112" s="11" t="inlineStr">
        <is>
          <t>LS</t>
        </is>
      </c>
      <c r="D112" s="11" t="inlineStr">
        <is>
          <t>Base</t>
        </is>
      </c>
      <c r="E112" s="12" t="inlineStr">
        <is>
          <t>No tub exists today; the space for one does.</t>
        </is>
      </c>
      <c r="F112" s="13" t="n">
        <v>1</v>
      </c>
      <c r="G112" s="14" t="n"/>
      <c r="H112" s="15">
        <f>F112*G112</f>
        <v/>
      </c>
      <c r="I112" s="16" t="n"/>
    </row>
    <row r="113">
      <c r="A113" s="11" t="inlineStr">
        <is>
          <t>12.2</t>
        </is>
      </c>
      <c r="B113" s="12" t="inlineStr">
        <is>
          <t>Patch and paint where the tub work disturbs the floor and walls</t>
        </is>
      </c>
      <c r="C113" s="11" t="inlineStr">
        <is>
          <t>LS</t>
        </is>
      </c>
      <c r="D113" s="11" t="inlineStr">
        <is>
          <t>Base</t>
        </is>
      </c>
      <c r="E113" s="12" t="inlineStr"/>
      <c r="F113" s="13" t="n">
        <v>1</v>
      </c>
      <c r="G113" s="14" t="n"/>
      <c r="H113" s="15">
        <f>F113*G113</f>
        <v/>
      </c>
      <c r="I113" s="16" t="n"/>
    </row>
    <row r="114">
      <c r="A114" s="17" t="n"/>
      <c r="B114" s="18" t="inlineStr">
        <is>
          <t>Subtotal, Primary bathroom, new tub (Base, Allowance and Owner-supplied lines only)</t>
        </is>
      </c>
      <c r="C114" s="17" t="n"/>
      <c r="D114" s="17" t="n"/>
      <c r="E114" s="17" t="n"/>
      <c r="F114" s="17" t="n"/>
      <c r="G114" s="17" t="n"/>
      <c r="H114" s="19">
        <f>SUMIFS(H112:H113,D112:D113,"Base")+SUMIFS(H112:H113,D112:D113,"Allowance")+SUMIFS(H112:H113,D112:D113,"Owner-supplied")</f>
        <v/>
      </c>
      <c r="I114" s="17" t="n"/>
    </row>
    <row r="116">
      <c r="A116" s="9" t="inlineStr">
        <is>
          <t>Windows</t>
        </is>
      </c>
      <c r="B116" s="10" t="n"/>
      <c r="C116" s="10" t="n"/>
      <c r="D116" s="10" t="n"/>
      <c r="E116" s="10" t="n"/>
      <c r="F116" s="10" t="n"/>
      <c r="G116" s="10" t="n"/>
      <c r="H116" s="10" t="n"/>
      <c r="I116" s="10" t="n"/>
    </row>
    <row r="117">
      <c r="A117" s="11" t="inlineStr">
        <is>
          <t>13.1</t>
        </is>
      </c>
      <c r="B117" s="12" t="inlineStr">
        <is>
          <t>Remove existing window; install full-frame replacement unit with nailing fin, flashing integrated with the existing weather barrier, temporary exterior trim made weathertight, interior ready for the drywall return; dispose of the old unit</t>
        </is>
      </c>
      <c r="C117" s="11" t="inlineStr">
        <is>
          <t>EA window</t>
        </is>
      </c>
      <c r="D117" s="11" t="inlineStr">
        <is>
          <t>Base</t>
        </is>
      </c>
      <c r="E117" s="12" t="inlineStr">
        <is>
          <t>State the window count, and price any oversized or specialty openings separately.</t>
        </is>
      </c>
      <c r="F117" s="13" t="n"/>
      <c r="G117" s="14" t="n"/>
      <c r="H117" s="15">
        <f>F117*G117</f>
        <v/>
      </c>
      <c r="I117" s="16" t="n"/>
    </row>
    <row r="118">
      <c r="A118" s="11" t="inlineStr">
        <is>
          <t>13.2</t>
        </is>
      </c>
      <c r="B118" s="12" t="inlineStr">
        <is>
          <t>Window units: black frames, product to be selected by the owners</t>
        </is>
      </c>
      <c r="C118" s="11" t="inlineStr">
        <is>
          <t>EA window</t>
        </is>
      </c>
      <c r="D118" s="11" t="inlineStr">
        <is>
          <t>Allowance</t>
        </is>
      </c>
      <c r="E118" s="12" t="inlineStr">
        <is>
          <t>Allowance amount to be provided on selection. Owner-provided if the owners purchase directly.</t>
        </is>
      </c>
      <c r="F118" s="13" t="n"/>
      <c r="G118" s="14" t="n"/>
      <c r="H118" s="15">
        <f>F118*G118</f>
        <v/>
      </c>
      <c r="I118" s="16" t="n"/>
    </row>
    <row r="119">
      <c r="A119" s="17" t="n"/>
      <c r="B119" s="18" t="inlineStr">
        <is>
          <t>Subtotal, Windows (Base, Allowance and Owner-supplied lines only)</t>
        </is>
      </c>
      <c r="C119" s="17" t="n"/>
      <c r="D119" s="17" t="n"/>
      <c r="E119" s="17" t="n"/>
      <c r="F119" s="17" t="n"/>
      <c r="G119" s="17" t="n"/>
      <c r="H119" s="19">
        <f>SUMIFS(H117:H118,D117:D118,"Base")+SUMIFS(H117:H118,D117:D118,"Allowance")+SUMIFS(H117:H118,D117:D118,"Owner-supplied")</f>
        <v/>
      </c>
      <c r="I119" s="17" t="n"/>
    </row>
    <row r="121">
      <c r="A121" s="17" t="n"/>
      <c r="B121" s="18" t="inlineStr">
        <is>
          <t>PHASE 1 TOTAL, before fee (Base, Allowance and Owner-supplied lines)</t>
        </is>
      </c>
      <c r="C121" s="17" t="n"/>
      <c r="D121" s="17" t="n"/>
      <c r="E121" s="17" t="n"/>
      <c r="F121" s="17" t="n"/>
      <c r="G121" s="17" t="n"/>
      <c r="H121" s="19">
        <f>H18+H29+H38+H43+H60+H71+H76+H82+H87+H96+H104+H109+H114+H119</f>
        <v/>
      </c>
      <c r="I121" s="17" t="n"/>
    </row>
    <row r="122">
      <c r="B122" s="2" t="inlineStr">
        <is>
          <t>Alternates, options and unit add/deduct lines, priced above, not included in the total</t>
        </is>
      </c>
      <c r="H122" s="20">
        <f>SUMIFS(H12:H119,D12:D119,"Alternate")+SUMIFS(H12:H119,D12:D119,"Option")+SUMIFS(H12:H119,D12:D119,"Unit price")+SUMIFS(H12:H119,D12:D119,"Contingent")</f>
        <v/>
      </c>
    </row>
  </sheetData>
  <mergeCells count="11">
    <mergeCell ref="C5:E5"/>
    <mergeCell ref="A7:B7"/>
    <mergeCell ref="A9:B9"/>
    <mergeCell ref="A5:B5"/>
    <mergeCell ref="C8:E8"/>
    <mergeCell ref="C9:E9"/>
    <mergeCell ref="A3:I3"/>
    <mergeCell ref="C7:E7"/>
    <mergeCell ref="A8:B8"/>
    <mergeCell ref="A6:B6"/>
    <mergeCell ref="C6:E6"/>
  </mergeCell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37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7" customWidth="1" min="1" max="1"/>
    <col width="58" customWidth="1" min="2" max="2"/>
    <col width="11" customWidth="1" min="3" max="3"/>
    <col width="13" customWidth="1" min="4" max="4"/>
    <col width="46" customWidth="1" min="5" max="5"/>
    <col width="8" customWidth="1" min="6" max="6"/>
    <col width="13" customWidth="1" min="7" max="7"/>
    <col width="15" customWidth="1" min="8" max="8"/>
    <col width="44" customWidth="1" min="9" max="9"/>
  </cols>
  <sheetData>
    <row r="1">
      <c r="A1" s="1" t="inlineStr">
        <is>
          <t>Phase 2 kitchen build-out: separate quote, not part of the Phase 1 total</t>
        </is>
      </c>
    </row>
    <row r="2">
      <c r="A2" s="2" t="inlineStr">
        <is>
          <t>4000 Chamisa Dr, Austin, TX 78730 · bid spec Rev H, 4 September 2026 · form generated 04 September 2026</t>
        </is>
      </c>
    </row>
    <row r="3" ht="30" customHeight="1">
      <c r="A3" s="3" t="inlineStr">
        <is>
          <t>Fill in the yellow cells: quantity, unit price and your notes. Extended price and totals calculate. Quantities the owners have stated are already entered; verify them. LS lines carry a quantity of 1. Alternates, options and unit add/deduct prices are priced but not summed into the totals.</t>
        </is>
      </c>
    </row>
    <row r="5">
      <c r="A5" s="4" t="inlineStr">
        <is>
          <t>Bidder</t>
        </is>
      </c>
      <c r="C5" s="5" t="n"/>
      <c r="D5" s="6" t="n"/>
      <c r="E5" s="7" t="n"/>
    </row>
    <row r="6">
      <c r="A6" s="4" t="inlineStr">
        <is>
          <t>Date</t>
        </is>
      </c>
      <c r="C6" s="5" t="n"/>
      <c r="D6" s="6" t="n"/>
      <c r="E6" s="7" t="n"/>
    </row>
    <row r="7">
      <c r="A7" s="4" t="inlineStr">
        <is>
          <t>Fee or markup, and what it applies to</t>
        </is>
      </c>
      <c r="C7" s="5" t="n"/>
      <c r="D7" s="6" t="n"/>
      <c r="E7" s="7" t="n"/>
    </row>
    <row r="8">
      <c r="A8" s="4" t="inlineStr">
        <is>
          <t>Proposed start date</t>
        </is>
      </c>
      <c r="C8" s="5" t="n"/>
      <c r="D8" s="6" t="n"/>
      <c r="E8" s="7" t="n"/>
    </row>
    <row r="9">
      <c r="A9" s="4" t="inlineStr">
        <is>
          <t>Expected duration</t>
        </is>
      </c>
      <c r="C9" s="5" t="n"/>
      <c r="D9" s="6" t="n"/>
      <c r="E9" s="7" t="n"/>
    </row>
    <row r="11">
      <c r="A11" s="8" t="inlineStr">
        <is>
          <t>Ref</t>
        </is>
      </c>
      <c r="B11" s="8" t="inlineStr">
        <is>
          <t>Line item</t>
        </is>
      </c>
      <c r="C11" s="8" t="inlineStr">
        <is>
          <t>Unit</t>
        </is>
      </c>
      <c r="D11" s="8" t="inlineStr">
        <is>
          <t>Type</t>
        </is>
      </c>
      <c r="E11" s="8" t="inlineStr">
        <is>
          <t>Owner notes</t>
        </is>
      </c>
      <c r="F11" s="8" t="inlineStr">
        <is>
          <t>Qty</t>
        </is>
      </c>
      <c r="G11" s="8" t="inlineStr">
        <is>
          <t>Unit price</t>
        </is>
      </c>
      <c r="H11" s="8" t="inlineStr">
        <is>
          <t>Extended price</t>
        </is>
      </c>
      <c r="I11" s="8" t="inlineStr">
        <is>
          <t>Bidder notes, inclusions, exclusions</t>
        </is>
      </c>
    </row>
    <row r="12">
      <c r="A12" s="9" t="inlineStr">
        <is>
          <t>Kitchen build-out, Phase 2 (separate quote)</t>
        </is>
      </c>
      <c r="B12" s="10" t="n"/>
      <c r="C12" s="10" t="n"/>
      <c r="D12" s="10" t="n"/>
      <c r="E12" s="10" t="n"/>
      <c r="F12" s="10" t="n"/>
      <c r="G12" s="10" t="n"/>
      <c r="H12" s="10" t="n"/>
      <c r="I12" s="10" t="n"/>
    </row>
    <row r="13">
      <c r="A13" s="11" t="inlineStr">
        <is>
          <t>K.1</t>
        </is>
      </c>
      <c r="B13" s="12" t="inlineStr">
        <is>
          <t>Layout modification and new framing per final plan</t>
        </is>
      </c>
      <c r="C13" s="11" t="inlineStr">
        <is>
          <t>LS</t>
        </is>
      </c>
      <c r="D13" s="11" t="inlineStr">
        <is>
          <t>Base</t>
        </is>
      </c>
      <c r="E13" s="12" t="inlineStr"/>
      <c r="F13" s="13" t="n">
        <v>1</v>
      </c>
      <c r="G13" s="14" t="n"/>
      <c r="H13" s="15">
        <f>F13*G13</f>
        <v/>
      </c>
      <c r="I13" s="16" t="n"/>
    </row>
    <row r="14">
      <c r="A14" s="11" t="inlineStr">
        <is>
          <t>K.2</t>
        </is>
      </c>
      <c r="B14" s="12" t="inlineStr">
        <is>
          <t>New threshold, framing and concealed door to hallway</t>
        </is>
      </c>
      <c r="C14" s="11" t="inlineStr">
        <is>
          <t>LS</t>
        </is>
      </c>
      <c r="D14" s="11" t="inlineStr">
        <is>
          <t>Base</t>
        </is>
      </c>
      <c r="E14" s="12" t="inlineStr"/>
      <c r="F14" s="13" t="n">
        <v>1</v>
      </c>
      <c r="G14" s="14" t="n"/>
      <c r="H14" s="15">
        <f>F14*G14</f>
        <v/>
      </c>
      <c r="I14" s="16" t="n"/>
    </row>
    <row r="15">
      <c r="A15" s="11" t="inlineStr">
        <is>
          <t>K.3</t>
        </is>
      </c>
      <c r="B15" s="12" t="inlineStr">
        <is>
          <t>Cabinetry: range wall and sink wall including uppers, stain-grade flat panel doors and drawers (~41 LF)</t>
        </is>
      </c>
      <c r="C15" s="11" t="inlineStr">
        <is>
          <t>LF</t>
        </is>
      </c>
      <c r="D15" s="11" t="inlineStr">
        <is>
          <t>Base</t>
        </is>
      </c>
      <c r="E15" s="12" t="inlineStr">
        <is>
          <t>State whether finishing is included; if not, see K.6.</t>
        </is>
      </c>
      <c r="F15" s="13" t="n"/>
      <c r="G15" s="14" t="n"/>
      <c r="H15" s="15">
        <f>F15*G15</f>
        <v/>
      </c>
      <c r="I15" s="16" t="n"/>
    </row>
    <row r="16">
      <c r="A16" s="11" t="inlineStr">
        <is>
          <t>K.4</t>
        </is>
      </c>
      <c r="B16" s="12" t="inlineStr">
        <is>
          <t>Cabinetry: fridge wall, floor to ceiling, with appliance garage (~7 LF), stain grade</t>
        </is>
      </c>
      <c r="C16" s="11" t="inlineStr">
        <is>
          <t>LF</t>
        </is>
      </c>
      <c r="D16" s="11" t="inlineStr">
        <is>
          <t>Base</t>
        </is>
      </c>
      <c r="E16" s="12" t="inlineStr"/>
      <c r="F16" s="13" t="n"/>
      <c r="G16" s="14" t="n"/>
      <c r="H16" s="15">
        <f>F16*G16</f>
        <v/>
      </c>
      <c r="I16" s="16" t="n"/>
    </row>
    <row r="17">
      <c r="A17" s="11" t="inlineStr">
        <is>
          <t>K.5</t>
        </is>
      </c>
      <c r="B17" s="12" t="inlineStr">
        <is>
          <t>Island millwork (~6 LF, larger island), stain grade</t>
        </is>
      </c>
      <c r="C17" s="11" t="inlineStr">
        <is>
          <t>LF</t>
        </is>
      </c>
      <c r="D17" s="11" t="inlineStr">
        <is>
          <t>Base</t>
        </is>
      </c>
      <c r="E17" s="12" t="inlineStr"/>
      <c r="F17" s="13" t="n"/>
      <c r="G17" s="14" t="n"/>
      <c r="H17" s="15">
        <f>F17*G17</f>
        <v/>
      </c>
      <c r="I17" s="16" t="n"/>
    </row>
    <row r="18">
      <c r="A18" s="11" t="inlineStr">
        <is>
          <t>K.6</t>
        </is>
      </c>
      <c r="B18" s="12" t="inlineStr">
        <is>
          <t>Cabinet finishing (if not in K.3–K.5)</t>
        </is>
      </c>
      <c r="C18" s="11" t="inlineStr">
        <is>
          <t>LF</t>
        </is>
      </c>
      <c r="D18" s="11" t="inlineStr">
        <is>
          <t>Base</t>
        </is>
      </c>
      <c r="E18" s="12" t="inlineStr"/>
      <c r="F18" s="13" t="n"/>
      <c r="G18" s="14" t="n"/>
      <c r="H18" s="15">
        <f>F18*G18</f>
        <v/>
      </c>
      <c r="I18" s="16" t="n"/>
    </row>
    <row r="19">
      <c r="A19" s="11" t="inlineStr">
        <is>
          <t>K.7</t>
        </is>
      </c>
      <c r="B19" s="12" t="inlineStr">
        <is>
          <t>Decorative vent hood fabrication</t>
        </is>
      </c>
      <c r="C19" s="11" t="inlineStr">
        <is>
          <t>Allowance</t>
        </is>
      </c>
      <c r="D19" s="11" t="inlineStr">
        <is>
          <t>Allowance</t>
        </is>
      </c>
      <c r="E19" s="12" t="inlineStr">
        <is>
          <t>Design, material and finish TBD.</t>
        </is>
      </c>
      <c r="F19" s="13" t="n"/>
      <c r="G19" s="14" t="n"/>
      <c r="H19" s="15">
        <f>F19*G19</f>
        <v/>
      </c>
      <c r="I19" s="16" t="n"/>
    </row>
    <row r="20">
      <c r="A20" s="11" t="inlineStr">
        <is>
          <t>K.8</t>
        </is>
      </c>
      <c r="B20" s="12" t="inlineStr">
        <is>
          <t>Countertop material: Level 5 quartzite</t>
        </is>
      </c>
      <c r="C20" s="11" t="inlineStr">
        <is>
          <t>per slab</t>
        </is>
      </c>
      <c r="D20" s="11" t="inlineStr">
        <is>
          <t>Allowance</t>
        </is>
      </c>
      <c r="E20" s="12" t="inlineStr">
        <is>
          <t>State the slab count assumed.</t>
        </is>
      </c>
      <c r="F20" s="13" t="n"/>
      <c r="G20" s="14" t="n"/>
      <c r="H20" s="15">
        <f>F20*G20</f>
        <v/>
      </c>
      <c r="I20" s="16" t="n"/>
    </row>
    <row r="21">
      <c r="A21" s="11" t="inlineStr">
        <is>
          <t>K.9</t>
        </is>
      </c>
      <c r="B21" s="12" t="inlineStr">
        <is>
          <t>Countertop fabrication and install: template, mitered edge, cutouts, seams, set</t>
        </is>
      </c>
      <c r="C21" s="11" t="inlineStr">
        <is>
          <t>SF</t>
        </is>
      </c>
      <c r="D21" s="11" t="inlineStr">
        <is>
          <t>Base</t>
        </is>
      </c>
      <c r="E21" s="12" t="inlineStr">
        <is>
          <t>~130 SF; verify against final elevations.</t>
        </is>
      </c>
      <c r="F21" s="13" t="n"/>
      <c r="G21" s="14" t="n"/>
      <c r="H21" s="15">
        <f>F21*G21</f>
        <v/>
      </c>
      <c r="I21" s="16" t="n"/>
    </row>
    <row r="22">
      <c r="A22" s="11" t="inlineStr">
        <is>
          <t>K.10</t>
        </is>
      </c>
      <c r="B22" s="12" t="inlineStr">
        <is>
          <t>Backsplash tile material</t>
        </is>
      </c>
      <c r="C22" s="11" t="inlineStr">
        <is>
          <t>SF</t>
        </is>
      </c>
      <c r="D22" s="11" t="inlineStr">
        <is>
          <t>Allowance</t>
        </is>
      </c>
      <c r="E22" s="12" t="inlineStr">
        <is>
          <t>$20/SF allowance.</t>
        </is>
      </c>
      <c r="F22" s="13" t="n"/>
      <c r="G22" s="14" t="n"/>
      <c r="H22" s="15">
        <f>F22*G22</f>
        <v/>
      </c>
      <c r="I22" s="16" t="n"/>
    </row>
    <row r="23">
      <c r="A23" s="11" t="inlineStr">
        <is>
          <t>K.11</t>
        </is>
      </c>
      <c r="B23" s="12" t="inlineStr">
        <is>
          <t>Backsplash install: prep, set, grout, seal</t>
        </is>
      </c>
      <c r="C23" s="11" t="inlineStr">
        <is>
          <t>SF</t>
        </is>
      </c>
      <c r="D23" s="11" t="inlineStr">
        <is>
          <t>Base</t>
        </is>
      </c>
      <c r="E23" s="12" t="inlineStr"/>
      <c r="F23" s="13" t="n"/>
      <c r="G23" s="14" t="n"/>
      <c r="H23" s="15">
        <f>F23*G23</f>
        <v/>
      </c>
      <c r="I23" s="16" t="n"/>
    </row>
    <row r="24">
      <c r="A24" s="11" t="inlineStr">
        <is>
          <t>K.12</t>
        </is>
      </c>
      <c r="B24" s="12" t="inlineStr">
        <is>
          <t>Under-cabinet LED tape 2700K with concealed routed detail or trim, driver and dimming</t>
        </is>
      </c>
      <c r="C24" s="11" t="inlineStr">
        <is>
          <t>LF</t>
        </is>
      </c>
      <c r="D24" s="11" t="inlineStr">
        <is>
          <t>Base</t>
        </is>
      </c>
      <c r="E24" s="12" t="inlineStr">
        <is>
          <t>~32 LF assumed.</t>
        </is>
      </c>
      <c r="F24" s="13" t="n"/>
      <c r="G24" s="14" t="n"/>
      <c r="H24" s="15">
        <f>F24*G24</f>
        <v/>
      </c>
      <c r="I24" s="16" t="n"/>
    </row>
    <row r="25">
      <c r="A25" s="11" t="inlineStr">
        <is>
          <t>K.13</t>
        </is>
      </c>
      <c r="B25" s="12" t="inlineStr">
        <is>
          <t>Kitchen electrical rough and finish: appliance circuits, island, disposal, hood, devices, 6" can lights</t>
        </is>
      </c>
      <c r="C25" s="11" t="inlineStr">
        <is>
          <t>LS</t>
        </is>
      </c>
      <c r="D25" s="11" t="inlineStr">
        <is>
          <t>Base</t>
        </is>
      </c>
      <c r="E25" s="12" t="inlineStr"/>
      <c r="F25" s="13" t="n">
        <v>1</v>
      </c>
      <c r="G25" s="14" t="n"/>
      <c r="H25" s="15">
        <f>F25*G25</f>
        <v/>
      </c>
      <c r="I25" s="16" t="n"/>
    </row>
    <row r="26">
      <c r="A26" s="11" t="inlineStr">
        <is>
          <t>K.14</t>
        </is>
      </c>
      <c r="B26" s="12" t="inlineStr">
        <is>
          <t>Kitchen plumbing rough and finish for the new layout; set owner-provided fixtures and disposal</t>
        </is>
      </c>
      <c r="C26" s="11" t="inlineStr">
        <is>
          <t>LS</t>
        </is>
      </c>
      <c r="D26" s="11" t="inlineStr">
        <is>
          <t>Base</t>
        </is>
      </c>
      <c r="E26" s="12" t="inlineStr">
        <is>
          <t>Fixtures owner-provided ($6,000 allowance): sink, faucet, hot/cold/sparkling faucet, disposal.</t>
        </is>
      </c>
      <c r="F26" s="13" t="n">
        <v>1</v>
      </c>
      <c r="G26" s="14" t="n"/>
      <c r="H26" s="15">
        <f>F26*G26</f>
        <v/>
      </c>
      <c r="I26" s="16" t="n"/>
    </row>
    <row r="27">
      <c r="A27" s="11" t="inlineStr">
        <is>
          <t>K.15</t>
        </is>
      </c>
      <c r="B27" s="12" t="inlineStr">
        <is>
          <t>Gas line relocation to the new range wall, if required</t>
        </is>
      </c>
      <c r="C27" s="11" t="inlineStr">
        <is>
          <t>LS</t>
        </is>
      </c>
      <c r="D27" s="11" t="inlineStr">
        <is>
          <t>Contingent</t>
        </is>
      </c>
      <c r="E27" s="12" t="inlineStr"/>
      <c r="F27" s="13" t="n">
        <v>1</v>
      </c>
      <c r="G27" s="14" t="n"/>
      <c r="H27" s="15">
        <f>F27*G27</f>
        <v/>
      </c>
      <c r="I27" s="16" t="n"/>
    </row>
    <row r="28">
      <c r="A28" s="11" t="inlineStr">
        <is>
          <t>K.16</t>
        </is>
      </c>
      <c r="B28" s="12" t="inlineStr">
        <is>
          <t>Range hood duct to exterior; chase framing and patch</t>
        </is>
      </c>
      <c r="C28" s="11" t="inlineStr">
        <is>
          <t>LS</t>
        </is>
      </c>
      <c r="D28" s="11" t="inlineStr">
        <is>
          <t>Base</t>
        </is>
      </c>
      <c r="E28" s="12" t="inlineStr">
        <is>
          <t>State the route assumed.</t>
        </is>
      </c>
      <c r="F28" s="13" t="n">
        <v>1</v>
      </c>
      <c r="G28" s="14" t="n"/>
      <c r="H28" s="15">
        <f>F28*G28</f>
        <v/>
      </c>
      <c r="I28" s="16" t="n"/>
    </row>
    <row r="29">
      <c r="A29" s="11" t="inlineStr">
        <is>
          <t>K.17</t>
        </is>
      </c>
      <c r="B29" s="12" t="inlineStr">
        <is>
          <t>Makeup air system if the hood exceeds 400 CFM</t>
        </is>
      </c>
      <c r="C29" s="11" t="inlineStr">
        <is>
          <t>LS</t>
        </is>
      </c>
      <c r="D29" s="11" t="inlineStr">
        <is>
          <t>Contingent</t>
        </is>
      </c>
      <c r="E29" s="12" t="inlineStr"/>
      <c r="F29" s="13" t="n">
        <v>1</v>
      </c>
      <c r="G29" s="14" t="n"/>
      <c r="H29" s="15">
        <f>F29*G29</f>
        <v/>
      </c>
      <c r="I29" s="16" t="n"/>
    </row>
    <row r="30">
      <c r="A30" s="11" t="inlineStr">
        <is>
          <t>K.18</t>
        </is>
      </c>
      <c r="B30" s="12" t="inlineStr">
        <is>
          <t>Kitchen walls and ceiling: finish to the level chosen in Item 5; paint</t>
        </is>
      </c>
      <c r="C30" s="11" t="inlineStr">
        <is>
          <t>SF</t>
        </is>
      </c>
      <c r="D30" s="11" t="inlineStr">
        <is>
          <t>Base</t>
        </is>
      </c>
      <c r="E30" s="12" t="inlineStr"/>
      <c r="F30" s="13" t="n"/>
      <c r="G30" s="14" t="n"/>
      <c r="H30" s="15">
        <f>F30*G30</f>
        <v/>
      </c>
      <c r="I30" s="16" t="n"/>
    </row>
    <row r="31">
      <c r="A31" s="11" t="inlineStr">
        <is>
          <t>K.19</t>
        </is>
      </c>
      <c r="B31" s="12" t="inlineStr">
        <is>
          <t>Appliance delivery, set and install (owner-provided package, $36,000 allowance)</t>
        </is>
      </c>
      <c r="C31" s="11" t="inlineStr">
        <is>
          <t>LS</t>
        </is>
      </c>
      <c r="D31" s="11" t="inlineStr">
        <is>
          <t>Base</t>
        </is>
      </c>
      <c r="E31" s="12" t="inlineStr"/>
      <c r="F31" s="13" t="n">
        <v>1</v>
      </c>
      <c r="G31" s="14" t="n"/>
      <c r="H31" s="15">
        <f>F31*G31</f>
        <v/>
      </c>
      <c r="I31" s="16" t="n"/>
    </row>
    <row r="32">
      <c r="A32" s="11" t="inlineStr">
        <is>
          <t>K.20</t>
        </is>
      </c>
      <c r="B32" s="12" t="inlineStr">
        <is>
          <t>Cabinet hardware install (owner-provided, ~62 pieces)</t>
        </is>
      </c>
      <c r="C32" s="11" t="inlineStr">
        <is>
          <t>EA</t>
        </is>
      </c>
      <c r="D32" s="11" t="inlineStr">
        <is>
          <t>Base</t>
        </is>
      </c>
      <c r="E32" s="12" t="inlineStr"/>
      <c r="F32" s="13" t="n"/>
      <c r="G32" s="14" t="n"/>
      <c r="H32" s="15">
        <f>F32*G32</f>
        <v/>
      </c>
      <c r="I32" s="16" t="n"/>
    </row>
    <row r="33">
      <c r="A33" s="11" t="inlineStr">
        <is>
          <t>K.21</t>
        </is>
      </c>
      <c r="B33" s="12" t="inlineStr">
        <is>
          <t>Install owner-provided pendants: sink (1), island (2)</t>
        </is>
      </c>
      <c r="C33" s="11" t="inlineStr">
        <is>
          <t>EA</t>
        </is>
      </c>
      <c r="D33" s="11" t="inlineStr">
        <is>
          <t>Base</t>
        </is>
      </c>
      <c r="E33" s="12" t="inlineStr"/>
      <c r="F33" s="13" t="n"/>
      <c r="G33" s="14" t="n"/>
      <c r="H33" s="15">
        <f>F33*G33</f>
        <v/>
      </c>
      <c r="I33" s="16" t="n"/>
    </row>
    <row r="34">
      <c r="A34" s="17" t="n"/>
      <c r="B34" s="18" t="inlineStr">
        <is>
          <t>Subtotal, Kitchen build-out, Phase 2 (separate quote) (Base, Allowance and Owner-supplied lines only)</t>
        </is>
      </c>
      <c r="C34" s="17" t="n"/>
      <c r="D34" s="17" t="n"/>
      <c r="E34" s="17" t="n"/>
      <c r="F34" s="17" t="n"/>
      <c r="G34" s="17" t="n"/>
      <c r="H34" s="19">
        <f>SUMIFS(H13:H33,D13:D33,"Base")+SUMIFS(H13:H33,D13:D33,"Allowance")+SUMIFS(H13:H33,D13:D33,"Owner-supplied")</f>
        <v/>
      </c>
      <c r="I34" s="17" t="n"/>
    </row>
    <row r="36">
      <c r="A36" s="17" t="n"/>
      <c r="B36" s="18" t="inlineStr">
        <is>
          <t>PHASE 2 TOTAL, separate quote</t>
        </is>
      </c>
      <c r="C36" s="17" t="n"/>
      <c r="D36" s="17" t="n"/>
      <c r="E36" s="17" t="n"/>
      <c r="F36" s="17" t="n"/>
      <c r="G36" s="17" t="n"/>
      <c r="H36" s="19">
        <f>H34</f>
        <v/>
      </c>
      <c r="I36" s="17" t="n"/>
    </row>
    <row r="37">
      <c r="B37" s="2" t="inlineStr">
        <is>
          <t>Alternates, options and unit add/deduct lines, priced above, not included in the total</t>
        </is>
      </c>
      <c r="H37" s="20">
        <f>SUMIFS(H12:H34,D12:D34,"Alternate")+SUMIFS(H12:H34,D12:D34,"Option")+SUMIFS(H12:H34,D12:D34,"Unit price")+SUMIFS(H12:H34,D12:D34,"Contingent")</f>
        <v/>
      </c>
    </row>
  </sheetData>
  <mergeCells count="11">
    <mergeCell ref="C5:E5"/>
    <mergeCell ref="A7:B7"/>
    <mergeCell ref="A9:B9"/>
    <mergeCell ref="A5:B5"/>
    <mergeCell ref="C8:E8"/>
    <mergeCell ref="C9:E9"/>
    <mergeCell ref="A3:I3"/>
    <mergeCell ref="C7:E7"/>
    <mergeCell ref="A8:B8"/>
    <mergeCell ref="A6:B6"/>
    <mergeCell ref="C6:E6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2026-09-04T20:59:19Z</dcterms:created>
  <dcterms:modified xsi:type="dcterms:W3CDTF">2026-09-04T20:59:19Z</dcterms:modified>
</cp:coreProperties>
</file>